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https://westvirginiauniversity.sharepoint.com/sites/CS101/Shared Documents/Course Content/Homework Help Projects/HW #1 Help/Energy Production/"/>
    </mc:Choice>
  </mc:AlternateContent>
  <xr:revisionPtr revIDLastSave="0" documentId="8_{1369AF38-01C4-4A39-B3F3-0C461E9E9C18}" xr6:coauthVersionLast="47" xr6:coauthVersionMax="47" xr10:uidLastSave="{00000000-0000-0000-0000-000000000000}"/>
  <bookViews>
    <workbookView xWindow="-120" yWindow="-120" windowWidth="29040" windowHeight="15720" activeTab="2" xr2:uid="{AB1C803C-BDC1-4641-A23D-905239858F37}"/>
  </bookViews>
  <sheets>
    <sheet name="Production Chart" sheetId="3" r:id="rId1"/>
    <sheet name="Production" sheetId="1" r:id="rId2"/>
    <sheet name="Analysis Questions" sheetId="2" r:id="rId3"/>
  </sheets>
  <definedNames>
    <definedName name="ExternalData_1" localSheetId="1" hidden="1">Production!$A$3:$G$65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6" i="1" l="1"/>
  <c r="F66" i="1"/>
  <c r="E66" i="1"/>
  <c r="D66" i="1"/>
  <c r="C66" i="1"/>
  <c r="B66"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1535DFD-70F5-423B-B643-2FE982179125}" keepAlive="1" name="Query - production" description="Connection to the 'production' query in the workbook." type="5" refreshedVersion="8" background="1" saveData="1">
    <dbPr connection="Provider=Microsoft.Mashup.OleDb.1;Data Source=$Workbook$;Location=production;Extended Properties=&quot;&quot;" command="SELECT * FROM [production]"/>
  </connection>
</connections>
</file>

<file path=xl/sharedStrings.xml><?xml version="1.0" encoding="utf-8"?>
<sst xmlns="http://schemas.openxmlformats.org/spreadsheetml/2006/main" count="23" uniqueCount="23">
  <si>
    <t>Year</t>
  </si>
  <si>
    <t>Coal</t>
  </si>
  <si>
    <t>Natural Gas</t>
  </si>
  <si>
    <t>Nuclear</t>
  </si>
  <si>
    <t>Petroleum</t>
  </si>
  <si>
    <t>Renewable</t>
  </si>
  <si>
    <t>Total Production</t>
  </si>
  <si>
    <t>Total</t>
  </si>
  <si>
    <t>Energy Production - Firstname Lastname</t>
  </si>
  <si>
    <t>Total Production Rank</t>
  </si>
  <si>
    <t>Renewable Percentage</t>
  </si>
  <si>
    <t>Question Number</t>
  </si>
  <si>
    <t>Response</t>
  </si>
  <si>
    <t>10a</t>
  </si>
  <si>
    <t>10b</t>
  </si>
  <si>
    <t>10c</t>
  </si>
  <si>
    <t>10d</t>
  </si>
  <si>
    <t>10e</t>
  </si>
  <si>
    <t>I used a linear trendline. It fit the existing data well and had the second-best R-squared value after the exponential trendline, which had a slightly better R-squared value but predicted future growth that seemed unrealistic.</t>
  </si>
  <si>
    <t>Many states do not have sufficient natural resources (coal, crude oil, natural gas) in the ground to produce energy from them in large quantities. Renewable sources of energy, such as wind and solar, are available everywhere. In many states, there are also large rivers that can produce huge amounts of hydropower.</t>
  </si>
  <si>
    <t>Large-scale hydrofracking became popular in the early 2010s. The development of this technology made production of petroleum and natural gas possible in many areas where it was not feasible before.</t>
  </si>
  <si>
    <t>West Virginia has long been a leading energy producer with coal and natural gas, but it has a relatively small population to consume energy in-state. The rest of the energy is sent to other states and countries.</t>
  </si>
  <si>
    <t>I believe it is likely to continue. Many of the large hydropower projects in the U.S. are in the west, where climate change has led to years-long drought conditions. It seems unlikely this situation is going to meaningful reverse itself, at least in short-to-mid-term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</si>
</sst>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Aptos Narrow"/>
      <family val="2"/>
      <scheme val="minor"/>
    </font>
    <font>
      <b/>
      <sz val="11"/>
      <color theme="1"/>
      <name val="Aptos Narrow"/>
      <family val="2"/>
      <scheme val="minor"/>
    </font>
    <font>
      <sz val="8"/>
      <name val="Aptos Narrow"/>
      <family val="2"/>
      <scheme val="minor"/>
    </font>
    <font>
      <sz val="16"/>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3" fillId="0" borderId="0" xfId="0" applyFont="1" applyAlignment="1">
      <alignment horizontal="center"/>
    </xf>
    <xf numFmtId="164" fontId="0" fillId="0" borderId="0" xfId="0" applyNumberFormat="1"/>
    <xf numFmtId="9" fontId="0" fillId="0" borderId="0" xfId="0" applyNumberFormat="1"/>
    <xf numFmtId="0" fontId="1" fillId="0" borderId="0" xfId="0" applyFont="1"/>
    <xf numFmtId="0" fontId="1" fillId="0" borderId="0" xfId="0" applyFont="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cellXfs>
  <cellStyles count="1">
    <cellStyle name="Normal" xfId="0" builtinId="0"/>
  </cellStyles>
  <dxfs count="10">
    <dxf>
      <font>
        <color theme="0"/>
      </font>
      <fill>
        <patternFill>
          <bgColor rgb="FF00B050"/>
        </patternFill>
      </fill>
    </dxf>
    <dxf>
      <font>
        <color theme="0"/>
      </font>
      <fill>
        <patternFill>
          <bgColor rgb="FFFF0000"/>
        </patternFill>
      </fill>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a:t>
            </a:r>
            <a:r>
              <a:rPr lang="en-US" baseline="0"/>
              <a:t> Energy Production by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Production!$B$3</c:f>
              <c:strCache>
                <c:ptCount val="1"/>
                <c:pt idx="0">
                  <c:v>Coal</c:v>
                </c:pt>
              </c:strCache>
            </c:strRef>
          </c:tx>
          <c:spPr>
            <a:ln w="28575" cap="rnd">
              <a:solidFill>
                <a:schemeClr val="accent2"/>
              </a:solidFill>
              <a:round/>
            </a:ln>
            <a:effectLst/>
          </c:spPr>
          <c:marker>
            <c:symbol val="none"/>
          </c:marker>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Production!$B$4:$B$65</c:f>
              <c:numCache>
                <c:formatCode>#,##0.0</c:formatCode>
                <c:ptCount val="62"/>
                <c:pt idx="0">
                  <c:v>21180.400000000001</c:v>
                </c:pt>
                <c:pt idx="1">
                  <c:v>20479</c:v>
                </c:pt>
                <c:pt idx="2">
                  <c:v>21341.3</c:v>
                </c:pt>
                <c:pt idx="3">
                  <c:v>23210.899999999998</c:v>
                </c:pt>
                <c:pt idx="4">
                  <c:v>24547.5</c:v>
                </c:pt>
                <c:pt idx="5">
                  <c:v>25663.599999999999</c:v>
                </c:pt>
                <c:pt idx="6">
                  <c:v>26562.5</c:v>
                </c:pt>
                <c:pt idx="7">
                  <c:v>27394.2</c:v>
                </c:pt>
                <c:pt idx="8">
                  <c:v>26973.4</c:v>
                </c:pt>
                <c:pt idx="9">
                  <c:v>27665.9</c:v>
                </c:pt>
                <c:pt idx="10">
                  <c:v>29754.2</c:v>
                </c:pt>
                <c:pt idx="11">
                  <c:v>27035.4</c:v>
                </c:pt>
                <c:pt idx="12">
                  <c:v>28783.399999999998</c:v>
                </c:pt>
                <c:pt idx="13">
                  <c:v>28012.1</c:v>
                </c:pt>
                <c:pt idx="14">
                  <c:v>28050.2</c:v>
                </c:pt>
                <c:pt idx="15">
                  <c:v>29963.899999999998</c:v>
                </c:pt>
                <c:pt idx="16">
                  <c:v>31379.200000000001</c:v>
                </c:pt>
                <c:pt idx="17">
                  <c:v>31520</c:v>
                </c:pt>
                <c:pt idx="18">
                  <c:v>29958.399999999998</c:v>
                </c:pt>
                <c:pt idx="19">
                  <c:v>35235.4</c:v>
                </c:pt>
                <c:pt idx="20">
                  <c:v>37259.5</c:v>
                </c:pt>
                <c:pt idx="21">
                  <c:v>37047</c:v>
                </c:pt>
                <c:pt idx="22">
                  <c:v>37653.1</c:v>
                </c:pt>
                <c:pt idx="23">
                  <c:v>34728.400000000001</c:v>
                </c:pt>
                <c:pt idx="24">
                  <c:v>39829</c:v>
                </c:pt>
                <c:pt idx="25">
                  <c:v>39028.6</c:v>
                </c:pt>
                <c:pt idx="26">
                  <c:v>39352.300000000003</c:v>
                </c:pt>
                <c:pt idx="27">
                  <c:v>40591.1</c:v>
                </c:pt>
                <c:pt idx="28">
                  <c:v>41898.199999999997</c:v>
                </c:pt>
                <c:pt idx="29">
                  <c:v>43034.5</c:v>
                </c:pt>
                <c:pt idx="30">
                  <c:v>45522.3</c:v>
                </c:pt>
                <c:pt idx="31">
                  <c:v>43738.400000000001</c:v>
                </c:pt>
                <c:pt idx="32">
                  <c:v>43795.6</c:v>
                </c:pt>
                <c:pt idx="33">
                  <c:v>40716.700000000004</c:v>
                </c:pt>
                <c:pt idx="34">
                  <c:v>44690.9</c:v>
                </c:pt>
                <c:pt idx="35">
                  <c:v>44357.5</c:v>
                </c:pt>
                <c:pt idx="36">
                  <c:v>45679</c:v>
                </c:pt>
                <c:pt idx="37">
                  <c:v>46825.100000000006</c:v>
                </c:pt>
                <c:pt idx="38">
                  <c:v>47834.8</c:v>
                </c:pt>
                <c:pt idx="39">
                  <c:v>46354.5</c:v>
                </c:pt>
                <c:pt idx="40">
                  <c:v>45190.400000000001</c:v>
                </c:pt>
                <c:pt idx="41">
                  <c:v>47175.7</c:v>
                </c:pt>
                <c:pt idx="42">
                  <c:v>45459.8</c:v>
                </c:pt>
                <c:pt idx="43">
                  <c:v>44109.5</c:v>
                </c:pt>
                <c:pt idx="44">
                  <c:v>45643.8</c:v>
                </c:pt>
                <c:pt idx="45">
                  <c:v>46366.2</c:v>
                </c:pt>
                <c:pt idx="46">
                  <c:v>47287.8</c:v>
                </c:pt>
                <c:pt idx="47">
                  <c:v>46674.6</c:v>
                </c:pt>
                <c:pt idx="48">
                  <c:v>47412.5</c:v>
                </c:pt>
                <c:pt idx="49">
                  <c:v>43379.5</c:v>
                </c:pt>
                <c:pt idx="50">
                  <c:v>43662.5</c:v>
                </c:pt>
                <c:pt idx="51">
                  <c:v>44114.400000000001</c:v>
                </c:pt>
                <c:pt idx="52">
                  <c:v>41170.300000000003</c:v>
                </c:pt>
                <c:pt idx="53">
                  <c:v>39803.699999999997</c:v>
                </c:pt>
                <c:pt idx="54">
                  <c:v>40341.5</c:v>
                </c:pt>
                <c:pt idx="55">
                  <c:v>35861.9</c:v>
                </c:pt>
                <c:pt idx="56">
                  <c:v>29075.899999999998</c:v>
                </c:pt>
                <c:pt idx="57">
                  <c:v>31098.400000000001</c:v>
                </c:pt>
                <c:pt idx="58">
                  <c:v>30560.9</c:v>
                </c:pt>
                <c:pt idx="59">
                  <c:v>28581.300000000003</c:v>
                </c:pt>
                <c:pt idx="60">
                  <c:v>21446.400000000001</c:v>
                </c:pt>
                <c:pt idx="61">
                  <c:v>23285.300000000003</c:v>
                </c:pt>
              </c:numCache>
            </c:numRef>
          </c:val>
          <c:smooth val="0"/>
          <c:extLst>
            <c:ext xmlns:c16="http://schemas.microsoft.com/office/drawing/2014/chart" uri="{C3380CC4-5D6E-409C-BE32-E72D297353CC}">
              <c16:uniqueId val="{00000001-F73A-40C8-98FE-A19E12E02BE1}"/>
            </c:ext>
          </c:extLst>
        </c:ser>
        <c:ser>
          <c:idx val="2"/>
          <c:order val="1"/>
          <c:tx>
            <c:strRef>
              <c:f>Production!$C$3</c:f>
              <c:strCache>
                <c:ptCount val="1"/>
                <c:pt idx="0">
                  <c:v>Natural Gas</c:v>
                </c:pt>
              </c:strCache>
            </c:strRef>
          </c:tx>
          <c:spPr>
            <a:ln w="28575" cap="rnd">
              <a:solidFill>
                <a:schemeClr val="accent3"/>
              </a:solidFill>
              <a:round/>
            </a:ln>
            <a:effectLst/>
          </c:spPr>
          <c:marker>
            <c:symbol val="none"/>
          </c:marker>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Production!$C$4:$C$65</c:f>
              <c:numCache>
                <c:formatCode>#,##0.0</c:formatCode>
                <c:ptCount val="62"/>
                <c:pt idx="0">
                  <c:v>28263.200000000001</c:v>
                </c:pt>
                <c:pt idx="1">
                  <c:v>29312</c:v>
                </c:pt>
                <c:pt idx="2">
                  <c:v>30663.100000000002</c:v>
                </c:pt>
                <c:pt idx="3">
                  <c:v>32558.400000000001</c:v>
                </c:pt>
                <c:pt idx="4">
                  <c:v>34317.1</c:v>
                </c:pt>
                <c:pt idx="5">
                  <c:v>35392.600000000006</c:v>
                </c:pt>
                <c:pt idx="6">
                  <c:v>37928.300000000003</c:v>
                </c:pt>
                <c:pt idx="7">
                  <c:v>40012.1</c:v>
                </c:pt>
                <c:pt idx="8">
                  <c:v>42510.1</c:v>
                </c:pt>
                <c:pt idx="9">
                  <c:v>45467.6</c:v>
                </c:pt>
                <c:pt idx="10">
                  <c:v>48097.100000000006</c:v>
                </c:pt>
                <c:pt idx="11">
                  <c:v>49394.400000000001</c:v>
                </c:pt>
                <c:pt idx="12">
                  <c:v>49538.399999999994</c:v>
                </c:pt>
                <c:pt idx="13">
                  <c:v>49647.3</c:v>
                </c:pt>
                <c:pt idx="14">
                  <c:v>47349.1</c:v>
                </c:pt>
                <c:pt idx="15">
                  <c:v>44105.2</c:v>
                </c:pt>
                <c:pt idx="16">
                  <c:v>43708.800000000003</c:v>
                </c:pt>
                <c:pt idx="17">
                  <c:v>43905.1</c:v>
                </c:pt>
                <c:pt idx="18">
                  <c:v>43711.6</c:v>
                </c:pt>
                <c:pt idx="19">
                  <c:v>44809.4</c:v>
                </c:pt>
                <c:pt idx="20">
                  <c:v>44438.1</c:v>
                </c:pt>
                <c:pt idx="21">
                  <c:v>44050.8</c:v>
                </c:pt>
                <c:pt idx="22">
                  <c:v>41053.300000000003</c:v>
                </c:pt>
                <c:pt idx="23">
                  <c:v>37475.5</c:v>
                </c:pt>
                <c:pt idx="24">
                  <c:v>40619</c:v>
                </c:pt>
                <c:pt idx="25">
                  <c:v>38503.800000000003</c:v>
                </c:pt>
                <c:pt idx="26">
                  <c:v>37512.5</c:v>
                </c:pt>
                <c:pt idx="27">
                  <c:v>38910.399999999994</c:v>
                </c:pt>
                <c:pt idx="28">
                  <c:v>39951.4</c:v>
                </c:pt>
                <c:pt idx="29">
                  <c:v>40133.5</c:v>
                </c:pt>
                <c:pt idx="30">
                  <c:v>41245.9</c:v>
                </c:pt>
                <c:pt idx="31">
                  <c:v>41230.5</c:v>
                </c:pt>
                <c:pt idx="32">
                  <c:v>41664.400000000001</c:v>
                </c:pt>
                <c:pt idx="33">
                  <c:v>42016.700000000004</c:v>
                </c:pt>
                <c:pt idx="34">
                  <c:v>43530.3</c:v>
                </c:pt>
                <c:pt idx="35">
                  <c:v>43178.2</c:v>
                </c:pt>
                <c:pt idx="36">
                  <c:v>43915.1</c:v>
                </c:pt>
                <c:pt idx="37">
                  <c:v>44599.8</c:v>
                </c:pt>
                <c:pt idx="38">
                  <c:v>44311</c:v>
                </c:pt>
                <c:pt idx="39">
                  <c:v>43684.7</c:v>
                </c:pt>
                <c:pt idx="40">
                  <c:v>44640.3</c:v>
                </c:pt>
                <c:pt idx="41">
                  <c:v>45169.599999999999</c:v>
                </c:pt>
                <c:pt idx="42">
                  <c:v>43788.799999999996</c:v>
                </c:pt>
                <c:pt idx="43">
                  <c:v>43886.6</c:v>
                </c:pt>
                <c:pt idx="44">
                  <c:v>43099</c:v>
                </c:pt>
                <c:pt idx="45">
                  <c:v>41801.1</c:v>
                </c:pt>
                <c:pt idx="46">
                  <c:v>42762.9</c:v>
                </c:pt>
                <c:pt idx="47">
                  <c:v>44365</c:v>
                </c:pt>
                <c:pt idx="48">
                  <c:v>46205.9</c:v>
                </c:pt>
                <c:pt idx="49">
                  <c:v>47378.8</c:v>
                </c:pt>
                <c:pt idx="50">
                  <c:v>49185.399999999994</c:v>
                </c:pt>
                <c:pt idx="51">
                  <c:v>52819.100000000006</c:v>
                </c:pt>
                <c:pt idx="52">
                  <c:v>55744.6</c:v>
                </c:pt>
                <c:pt idx="53">
                  <c:v>56843</c:v>
                </c:pt>
                <c:pt idx="54">
                  <c:v>61745.9</c:v>
                </c:pt>
                <c:pt idx="55">
                  <c:v>65434.400000000001</c:v>
                </c:pt>
                <c:pt idx="56">
                  <c:v>64856.1</c:v>
                </c:pt>
                <c:pt idx="57">
                  <c:v>66937.8</c:v>
                </c:pt>
                <c:pt idx="58">
                  <c:v>75524.3</c:v>
                </c:pt>
                <c:pt idx="59">
                  <c:v>83317.5</c:v>
                </c:pt>
                <c:pt idx="60">
                  <c:v>83265.8</c:v>
                </c:pt>
                <c:pt idx="61">
                  <c:v>85829.1</c:v>
                </c:pt>
              </c:numCache>
            </c:numRef>
          </c:val>
          <c:smooth val="0"/>
          <c:extLst>
            <c:ext xmlns:c16="http://schemas.microsoft.com/office/drawing/2014/chart" uri="{C3380CC4-5D6E-409C-BE32-E72D297353CC}">
              <c16:uniqueId val="{00000002-F73A-40C8-98FE-A19E12E02BE1}"/>
            </c:ext>
          </c:extLst>
        </c:ser>
        <c:ser>
          <c:idx val="3"/>
          <c:order val="2"/>
          <c:tx>
            <c:strRef>
              <c:f>Production!$D$3</c:f>
              <c:strCache>
                <c:ptCount val="1"/>
                <c:pt idx="0">
                  <c:v>Nuclear</c:v>
                </c:pt>
              </c:strCache>
            </c:strRef>
          </c:tx>
          <c:spPr>
            <a:ln w="28575" cap="rnd">
              <a:solidFill>
                <a:schemeClr val="accent4"/>
              </a:solidFill>
              <a:round/>
            </a:ln>
            <a:effectLst/>
          </c:spPr>
          <c:marker>
            <c:symbol val="none"/>
          </c:marker>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Production!$D$4:$D$65</c:f>
              <c:numCache>
                <c:formatCode>#,##0.0</c:formatCode>
                <c:ptCount val="62"/>
                <c:pt idx="0">
                  <c:v>12.1</c:v>
                </c:pt>
                <c:pt idx="1">
                  <c:v>39.299999999999997</c:v>
                </c:pt>
                <c:pt idx="2">
                  <c:v>52.8</c:v>
                </c:pt>
                <c:pt idx="3">
                  <c:v>76.300000000000011</c:v>
                </c:pt>
                <c:pt idx="4">
                  <c:v>79.8</c:v>
                </c:pt>
                <c:pt idx="5">
                  <c:v>86.4</c:v>
                </c:pt>
                <c:pt idx="6">
                  <c:v>128.5</c:v>
                </c:pt>
                <c:pt idx="7">
                  <c:v>177</c:v>
                </c:pt>
                <c:pt idx="8">
                  <c:v>283.10000000000002</c:v>
                </c:pt>
                <c:pt idx="9">
                  <c:v>307.39999999999998</c:v>
                </c:pt>
                <c:pt idx="10">
                  <c:v>478.7</c:v>
                </c:pt>
                <c:pt idx="11">
                  <c:v>826</c:v>
                </c:pt>
                <c:pt idx="12">
                  <c:v>1167.3999999999999</c:v>
                </c:pt>
                <c:pt idx="13">
                  <c:v>1820.2</c:v>
                </c:pt>
                <c:pt idx="14">
                  <c:v>2544.1</c:v>
                </c:pt>
                <c:pt idx="15">
                  <c:v>3799.8</c:v>
                </c:pt>
                <c:pt idx="16">
                  <c:v>4222.1000000000004</c:v>
                </c:pt>
                <c:pt idx="17">
                  <c:v>5403.5</c:v>
                </c:pt>
                <c:pt idx="18">
                  <c:v>6048.2</c:v>
                </c:pt>
                <c:pt idx="19">
                  <c:v>5551.3</c:v>
                </c:pt>
                <c:pt idx="20">
                  <c:v>5478.5</c:v>
                </c:pt>
                <c:pt idx="21">
                  <c:v>6015.4</c:v>
                </c:pt>
                <c:pt idx="22">
                  <c:v>6262.4000000000015</c:v>
                </c:pt>
                <c:pt idx="23">
                  <c:v>6405.2</c:v>
                </c:pt>
                <c:pt idx="24">
                  <c:v>7105.1</c:v>
                </c:pt>
                <c:pt idx="25">
                  <c:v>8151.0999999999995</c:v>
                </c:pt>
                <c:pt idx="26">
                  <c:v>8760.2999999999993</c:v>
                </c:pt>
                <c:pt idx="27">
                  <c:v>9507.6</c:v>
                </c:pt>
                <c:pt idx="28">
                  <c:v>11173.800000000001</c:v>
                </c:pt>
                <c:pt idx="29">
                  <c:v>11204.4</c:v>
                </c:pt>
                <c:pt idx="30">
                  <c:v>12208.8</c:v>
                </c:pt>
                <c:pt idx="31">
                  <c:v>12844.3</c:v>
                </c:pt>
                <c:pt idx="32">
                  <c:v>12958.3</c:v>
                </c:pt>
                <c:pt idx="33">
                  <c:v>12820.800000000001</c:v>
                </c:pt>
                <c:pt idx="34">
                  <c:v>13387.6</c:v>
                </c:pt>
                <c:pt idx="35">
                  <c:v>14150.599999999999</c:v>
                </c:pt>
                <c:pt idx="36">
                  <c:v>14173.4</c:v>
                </c:pt>
                <c:pt idx="37">
                  <c:v>13194.1</c:v>
                </c:pt>
                <c:pt idx="38">
                  <c:v>14135.3</c:v>
                </c:pt>
                <c:pt idx="39">
                  <c:v>15220.1</c:v>
                </c:pt>
                <c:pt idx="40">
                  <c:v>15724.5</c:v>
                </c:pt>
                <c:pt idx="41">
                  <c:v>16057.6</c:v>
                </c:pt>
                <c:pt idx="42">
                  <c:v>16290.699999999999</c:v>
                </c:pt>
                <c:pt idx="43">
                  <c:v>15919.300000000001</c:v>
                </c:pt>
                <c:pt idx="44">
                  <c:v>16445.599999999999</c:v>
                </c:pt>
                <c:pt idx="45">
                  <c:v>16321.6</c:v>
                </c:pt>
                <c:pt idx="46">
                  <c:v>16429.2</c:v>
                </c:pt>
                <c:pt idx="47">
                  <c:v>16917.100000000002</c:v>
                </c:pt>
                <c:pt idx="48">
                  <c:v>16852.8</c:v>
                </c:pt>
                <c:pt idx="49">
                  <c:v>16710.3</c:v>
                </c:pt>
                <c:pt idx="50">
                  <c:v>16868.899999999998</c:v>
                </c:pt>
                <c:pt idx="51">
                  <c:v>16537.800000000003</c:v>
                </c:pt>
                <c:pt idx="52">
                  <c:v>16123.9</c:v>
                </c:pt>
                <c:pt idx="53">
                  <c:v>16489</c:v>
                </c:pt>
                <c:pt idx="54">
                  <c:v>16675.099999999999</c:v>
                </c:pt>
                <c:pt idx="55">
                  <c:v>16673.8</c:v>
                </c:pt>
                <c:pt idx="56">
                  <c:v>16853.8</c:v>
                </c:pt>
                <c:pt idx="57">
                  <c:v>16837.900000000001</c:v>
                </c:pt>
                <c:pt idx="58">
                  <c:v>16876.3</c:v>
                </c:pt>
                <c:pt idx="59">
                  <c:v>16903.8</c:v>
                </c:pt>
                <c:pt idx="60">
                  <c:v>16502</c:v>
                </c:pt>
                <c:pt idx="61">
                  <c:v>16258</c:v>
                </c:pt>
              </c:numCache>
            </c:numRef>
          </c:val>
          <c:smooth val="0"/>
          <c:extLst>
            <c:ext xmlns:c16="http://schemas.microsoft.com/office/drawing/2014/chart" uri="{C3380CC4-5D6E-409C-BE32-E72D297353CC}">
              <c16:uniqueId val="{00000003-F73A-40C8-98FE-A19E12E02BE1}"/>
            </c:ext>
          </c:extLst>
        </c:ser>
        <c:ser>
          <c:idx val="4"/>
          <c:order val="3"/>
          <c:tx>
            <c:strRef>
              <c:f>Production!$E$3</c:f>
              <c:strCache>
                <c:ptCount val="1"/>
                <c:pt idx="0">
                  <c:v>Petroleum</c:v>
                </c:pt>
              </c:strCache>
            </c:strRef>
          </c:tx>
          <c:spPr>
            <a:ln w="28575" cap="rnd">
              <a:solidFill>
                <a:schemeClr val="accent5"/>
              </a:solidFill>
              <a:round/>
            </a:ln>
            <a:effectLst/>
          </c:spPr>
          <c:marker>
            <c:symbol val="none"/>
          </c:marker>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Production!$E$4:$E$65</c:f>
              <c:numCache>
                <c:formatCode>#,##0.0</c:formatCode>
                <c:ptCount val="62"/>
                <c:pt idx="0">
                  <c:v>29869</c:v>
                </c:pt>
                <c:pt idx="1">
                  <c:v>30412.300000000003</c:v>
                </c:pt>
                <c:pt idx="2">
                  <c:v>31043.599999999999</c:v>
                </c:pt>
                <c:pt idx="3">
                  <c:v>31931.5</c:v>
                </c:pt>
                <c:pt idx="4">
                  <c:v>32327.3</c:v>
                </c:pt>
                <c:pt idx="5">
                  <c:v>33043</c:v>
                </c:pt>
                <c:pt idx="6">
                  <c:v>35122.1</c:v>
                </c:pt>
                <c:pt idx="7">
                  <c:v>37302.5</c:v>
                </c:pt>
                <c:pt idx="8">
                  <c:v>38616.600000000006</c:v>
                </c:pt>
                <c:pt idx="9">
                  <c:v>39112.300000000003</c:v>
                </c:pt>
                <c:pt idx="10">
                  <c:v>40802.1</c:v>
                </c:pt>
                <c:pt idx="11">
                  <c:v>40065.699999999997</c:v>
                </c:pt>
                <c:pt idx="12">
                  <c:v>40082.400000000001</c:v>
                </c:pt>
                <c:pt idx="13">
                  <c:v>38986.5</c:v>
                </c:pt>
                <c:pt idx="14">
                  <c:v>37149.9</c:v>
                </c:pt>
                <c:pt idx="15">
                  <c:v>35458.699999999997</c:v>
                </c:pt>
                <c:pt idx="16">
                  <c:v>34524.1</c:v>
                </c:pt>
                <c:pt idx="17">
                  <c:v>34907.4</c:v>
                </c:pt>
                <c:pt idx="18">
                  <c:v>36866.9</c:v>
                </c:pt>
                <c:pt idx="19">
                  <c:v>36207.199999999997</c:v>
                </c:pt>
                <c:pt idx="20">
                  <c:v>36498.200000000004</c:v>
                </c:pt>
                <c:pt idx="21">
                  <c:v>36292.1</c:v>
                </c:pt>
                <c:pt idx="22">
                  <c:v>36617.800000000003</c:v>
                </c:pt>
                <c:pt idx="23">
                  <c:v>36783.699999999997</c:v>
                </c:pt>
                <c:pt idx="24">
                  <c:v>37696.400000000001</c:v>
                </c:pt>
                <c:pt idx="25">
                  <c:v>37985.200000000004</c:v>
                </c:pt>
                <c:pt idx="26">
                  <c:v>36751.599999999999</c:v>
                </c:pt>
                <c:pt idx="27">
                  <c:v>35349.4</c:v>
                </c:pt>
                <c:pt idx="28">
                  <c:v>34557.799999999996</c:v>
                </c:pt>
                <c:pt idx="29">
                  <c:v>32233.599999999999</c:v>
                </c:pt>
                <c:pt idx="30">
                  <c:v>31142.2</c:v>
                </c:pt>
                <c:pt idx="31">
                  <c:v>31401.7</c:v>
                </c:pt>
                <c:pt idx="32">
                  <c:v>30445.8</c:v>
                </c:pt>
                <c:pt idx="33">
                  <c:v>28988.9</c:v>
                </c:pt>
                <c:pt idx="34">
                  <c:v>28205.200000000001</c:v>
                </c:pt>
                <c:pt idx="35">
                  <c:v>27773.3</c:v>
                </c:pt>
                <c:pt idx="36">
                  <c:v>27445.7</c:v>
                </c:pt>
                <c:pt idx="37">
                  <c:v>27316.1</c:v>
                </c:pt>
                <c:pt idx="38">
                  <c:v>26470.100000000002</c:v>
                </c:pt>
                <c:pt idx="39">
                  <c:v>24901.9</c:v>
                </c:pt>
                <c:pt idx="40">
                  <c:v>24716.600000000002</c:v>
                </c:pt>
                <c:pt idx="41">
                  <c:v>24563</c:v>
                </c:pt>
                <c:pt idx="42">
                  <c:v>24320.600000000002</c:v>
                </c:pt>
                <c:pt idx="43">
                  <c:v>23919</c:v>
                </c:pt>
                <c:pt idx="44">
                  <c:v>23100.400000000001</c:v>
                </c:pt>
                <c:pt idx="45">
                  <c:v>21948.5</c:v>
                </c:pt>
                <c:pt idx="46">
                  <c:v>21533.599999999999</c:v>
                </c:pt>
                <c:pt idx="47">
                  <c:v>21483</c:v>
                </c:pt>
                <c:pt idx="48">
                  <c:v>21226.5</c:v>
                </c:pt>
                <c:pt idx="49">
                  <c:v>22680.400000000001</c:v>
                </c:pt>
                <c:pt idx="50">
                  <c:v>23220.7</c:v>
                </c:pt>
                <c:pt idx="51">
                  <c:v>24024.5</c:v>
                </c:pt>
                <c:pt idx="52">
                  <c:v>27697.200000000001</c:v>
                </c:pt>
                <c:pt idx="53">
                  <c:v>31743.8</c:v>
                </c:pt>
                <c:pt idx="54">
                  <c:v>37231.199999999997</c:v>
                </c:pt>
                <c:pt idx="55">
                  <c:v>39403.699999999997</c:v>
                </c:pt>
                <c:pt idx="56">
                  <c:v>37057.699999999997</c:v>
                </c:pt>
                <c:pt idx="57">
                  <c:v>39101.1</c:v>
                </c:pt>
                <c:pt idx="58">
                  <c:v>45624.700000000004</c:v>
                </c:pt>
                <c:pt idx="59">
                  <c:v>51225</c:v>
                </c:pt>
                <c:pt idx="60">
                  <c:v>47147.3</c:v>
                </c:pt>
                <c:pt idx="61">
                  <c:v>46744.4</c:v>
                </c:pt>
              </c:numCache>
            </c:numRef>
          </c:val>
          <c:smooth val="0"/>
          <c:extLst>
            <c:ext xmlns:c16="http://schemas.microsoft.com/office/drawing/2014/chart" uri="{C3380CC4-5D6E-409C-BE32-E72D297353CC}">
              <c16:uniqueId val="{00000004-F73A-40C8-98FE-A19E12E02BE1}"/>
            </c:ext>
          </c:extLst>
        </c:ser>
        <c:ser>
          <c:idx val="5"/>
          <c:order val="4"/>
          <c:tx>
            <c:strRef>
              <c:f>Production!$F$3</c:f>
              <c:strCache>
                <c:ptCount val="1"/>
                <c:pt idx="0">
                  <c:v>Renewable</c:v>
                </c:pt>
              </c:strCache>
            </c:strRef>
          </c:tx>
          <c:spPr>
            <a:ln w="28575" cap="rnd">
              <a:solidFill>
                <a:schemeClr val="accent6"/>
              </a:solidFill>
              <a:round/>
            </a:ln>
            <a:effectLst/>
          </c:spPr>
          <c:marker>
            <c:symbol val="none"/>
          </c:marker>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Production!$F$4:$F$65</c:f>
              <c:numCache>
                <c:formatCode>#,##0.0</c:formatCode>
                <c:ptCount val="62"/>
                <c:pt idx="0">
                  <c:v>5856.8</c:v>
                </c:pt>
                <c:pt idx="1">
                  <c:v>5904.5</c:v>
                </c:pt>
                <c:pt idx="2">
                  <c:v>6235</c:v>
                </c:pt>
                <c:pt idx="3">
                  <c:v>6192.8</c:v>
                </c:pt>
                <c:pt idx="4">
                  <c:v>6450.2999999999993</c:v>
                </c:pt>
                <c:pt idx="5">
                  <c:v>6791.6</c:v>
                </c:pt>
                <c:pt idx="6">
                  <c:v>6865</c:v>
                </c:pt>
                <c:pt idx="7">
                  <c:v>7380.9</c:v>
                </c:pt>
                <c:pt idx="8">
                  <c:v>7545.7</c:v>
                </c:pt>
                <c:pt idx="9">
                  <c:v>8189.8</c:v>
                </c:pt>
                <c:pt idx="10">
                  <c:v>8139.7</c:v>
                </c:pt>
                <c:pt idx="11">
                  <c:v>8524.5</c:v>
                </c:pt>
                <c:pt idx="12">
                  <c:v>8763.8000000000011</c:v>
                </c:pt>
                <c:pt idx="13">
                  <c:v>8821.5</c:v>
                </c:pt>
                <c:pt idx="14">
                  <c:v>9483.9</c:v>
                </c:pt>
                <c:pt idx="15">
                  <c:v>9374.2999999999993</c:v>
                </c:pt>
                <c:pt idx="16">
                  <c:v>9454.5</c:v>
                </c:pt>
                <c:pt idx="17">
                  <c:v>8418.2000000000007</c:v>
                </c:pt>
                <c:pt idx="18">
                  <c:v>10011.1</c:v>
                </c:pt>
                <c:pt idx="19">
                  <c:v>10245.199999999999</c:v>
                </c:pt>
                <c:pt idx="20">
                  <c:v>10848.9</c:v>
                </c:pt>
                <c:pt idx="21">
                  <c:v>10834.4</c:v>
                </c:pt>
                <c:pt idx="22">
                  <c:v>11962</c:v>
                </c:pt>
                <c:pt idx="23">
                  <c:v>12991.2</c:v>
                </c:pt>
                <c:pt idx="24">
                  <c:v>12876.6</c:v>
                </c:pt>
                <c:pt idx="25">
                  <c:v>12168</c:v>
                </c:pt>
                <c:pt idx="26">
                  <c:v>12222</c:v>
                </c:pt>
                <c:pt idx="27">
                  <c:v>11249.2</c:v>
                </c:pt>
                <c:pt idx="28">
                  <c:v>10913.3</c:v>
                </c:pt>
                <c:pt idx="29">
                  <c:v>12469.2</c:v>
                </c:pt>
                <c:pt idx="30">
                  <c:v>12084.1</c:v>
                </c:pt>
                <c:pt idx="31">
                  <c:v>12135.7</c:v>
                </c:pt>
                <c:pt idx="32">
                  <c:v>11640.9</c:v>
                </c:pt>
                <c:pt idx="33">
                  <c:v>12159.2</c:v>
                </c:pt>
                <c:pt idx="34">
                  <c:v>11974.1</c:v>
                </c:pt>
                <c:pt idx="35">
                  <c:v>13114.7</c:v>
                </c:pt>
                <c:pt idx="36">
                  <c:v>14021.9</c:v>
                </c:pt>
                <c:pt idx="37">
                  <c:v>14028.6</c:v>
                </c:pt>
                <c:pt idx="38">
                  <c:v>12985.6</c:v>
                </c:pt>
                <c:pt idx="39">
                  <c:v>13032.7</c:v>
                </c:pt>
                <c:pt idx="40">
                  <c:v>12203.5</c:v>
                </c:pt>
                <c:pt idx="41">
                  <c:v>10331.9</c:v>
                </c:pt>
                <c:pt idx="42">
                  <c:v>11461.4</c:v>
                </c:pt>
                <c:pt idx="43">
                  <c:v>11885.1</c:v>
                </c:pt>
                <c:pt idx="44">
                  <c:v>12124.9</c:v>
                </c:pt>
                <c:pt idx="45">
                  <c:v>12438</c:v>
                </c:pt>
                <c:pt idx="46">
                  <c:v>13172.2</c:v>
                </c:pt>
                <c:pt idx="47">
                  <c:v>13019.8</c:v>
                </c:pt>
                <c:pt idx="48">
                  <c:v>14381.7</c:v>
                </c:pt>
                <c:pt idx="49">
                  <c:v>15247.9</c:v>
                </c:pt>
                <c:pt idx="50">
                  <c:v>16624.7</c:v>
                </c:pt>
                <c:pt idx="51">
                  <c:v>18611.5</c:v>
                </c:pt>
                <c:pt idx="52">
                  <c:v>17778.900000000001</c:v>
                </c:pt>
                <c:pt idx="53">
                  <c:v>18876.099999999999</c:v>
                </c:pt>
                <c:pt idx="54">
                  <c:v>19593.399999999998</c:v>
                </c:pt>
                <c:pt idx="55">
                  <c:v>19529.699999999997</c:v>
                </c:pt>
                <c:pt idx="56">
                  <c:v>20951.699999999997</c:v>
                </c:pt>
                <c:pt idx="57">
                  <c:v>22515.8</c:v>
                </c:pt>
                <c:pt idx="58">
                  <c:v>23155.5</c:v>
                </c:pt>
                <c:pt idx="59">
                  <c:v>23250.399999999998</c:v>
                </c:pt>
                <c:pt idx="60">
                  <c:v>23361.1</c:v>
                </c:pt>
                <c:pt idx="61">
                  <c:v>24595.8</c:v>
                </c:pt>
              </c:numCache>
            </c:numRef>
          </c:val>
          <c:smooth val="0"/>
          <c:extLst>
            <c:ext xmlns:c16="http://schemas.microsoft.com/office/drawing/2014/chart" uri="{C3380CC4-5D6E-409C-BE32-E72D297353CC}">
              <c16:uniqueId val="{00000005-F73A-40C8-98FE-A19E12E02BE1}"/>
            </c:ext>
          </c:extLst>
        </c:ser>
        <c:ser>
          <c:idx val="6"/>
          <c:order val="5"/>
          <c:tx>
            <c:strRef>
              <c:f>Production!$G$3</c:f>
              <c:strCache>
                <c:ptCount val="1"/>
                <c:pt idx="0">
                  <c:v>Total Production</c:v>
                </c:pt>
              </c:strCache>
            </c:strRef>
          </c:tx>
          <c:spPr>
            <a:ln w="28575" cap="rnd">
              <a:solidFill>
                <a:schemeClr val="accent1">
                  <a:lumMod val="60000"/>
                </a:schemeClr>
              </a:solidFill>
              <a:round/>
            </a:ln>
            <a:effectLst/>
          </c:spPr>
          <c:marker>
            <c:symbol val="none"/>
          </c:marker>
          <c:trendline>
            <c:spPr>
              <a:ln w="19050" cap="rnd">
                <a:solidFill>
                  <a:schemeClr val="accent1">
                    <a:lumMod val="60000"/>
                  </a:schemeClr>
                </a:solidFill>
                <a:prstDash val="sysDot"/>
              </a:ln>
              <a:effectLst/>
            </c:spPr>
            <c:trendlineType val="poly"/>
            <c:order val="2"/>
            <c:forward val="10"/>
            <c:dispRSqr val="1"/>
            <c:dispEq val="0"/>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cat>
            <c:numRef>
              <c:f>Production!$A$4:$A$65</c:f>
              <c:numCache>
                <c:formatCode>General</c:formatCode>
                <c:ptCount val="62"/>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numCache>
            </c:numRef>
          </c:cat>
          <c:val>
            <c:numRef>
              <c:f>Production!$G$4:$G$65</c:f>
              <c:numCache>
                <c:formatCode>#,##0.0</c:formatCode>
                <c:ptCount val="62"/>
                <c:pt idx="0">
                  <c:v>85181.500000000015</c:v>
                </c:pt>
                <c:pt idx="1">
                  <c:v>86147.1</c:v>
                </c:pt>
                <c:pt idx="2">
                  <c:v>89335.8</c:v>
                </c:pt>
                <c:pt idx="3">
                  <c:v>93969.900000000009</c:v>
                </c:pt>
                <c:pt idx="4">
                  <c:v>97722</c:v>
                </c:pt>
                <c:pt idx="5">
                  <c:v>100977.20000000001</c:v>
                </c:pt>
                <c:pt idx="6">
                  <c:v>106606.39999999999</c:v>
                </c:pt>
                <c:pt idx="7">
                  <c:v>112266.7</c:v>
                </c:pt>
                <c:pt idx="8">
                  <c:v>115928.90000000001</c:v>
                </c:pt>
                <c:pt idx="9">
                  <c:v>120743</c:v>
                </c:pt>
                <c:pt idx="10">
                  <c:v>127271.79999999999</c:v>
                </c:pt>
                <c:pt idx="11">
                  <c:v>125846</c:v>
                </c:pt>
                <c:pt idx="12">
                  <c:v>128335.39999999998</c:v>
                </c:pt>
                <c:pt idx="13">
                  <c:v>127287.59999999999</c:v>
                </c:pt>
                <c:pt idx="14">
                  <c:v>124577.20000000001</c:v>
                </c:pt>
                <c:pt idx="15">
                  <c:v>122701.9</c:v>
                </c:pt>
                <c:pt idx="16">
                  <c:v>123288.70000000001</c:v>
                </c:pt>
                <c:pt idx="17">
                  <c:v>124154.2</c:v>
                </c:pt>
                <c:pt idx="18">
                  <c:v>126596.2</c:v>
                </c:pt>
                <c:pt idx="19">
                  <c:v>132048.5</c:v>
                </c:pt>
                <c:pt idx="20">
                  <c:v>134523.20000000001</c:v>
                </c:pt>
                <c:pt idx="21">
                  <c:v>134239.69999999998</c:v>
                </c:pt>
                <c:pt idx="22">
                  <c:v>133548.59999999998</c:v>
                </c:pt>
                <c:pt idx="23">
                  <c:v>128383.99999999999</c:v>
                </c:pt>
                <c:pt idx="24">
                  <c:v>138126.1</c:v>
                </c:pt>
                <c:pt idx="25">
                  <c:v>135836.70000000001</c:v>
                </c:pt>
                <c:pt idx="26">
                  <c:v>134598.70000000001</c:v>
                </c:pt>
                <c:pt idx="27">
                  <c:v>135607.70000000001</c:v>
                </c:pt>
                <c:pt idx="28">
                  <c:v>138494.5</c:v>
                </c:pt>
                <c:pt idx="29">
                  <c:v>139075.20000000001</c:v>
                </c:pt>
                <c:pt idx="30">
                  <c:v>142203.30000000002</c:v>
                </c:pt>
                <c:pt idx="31">
                  <c:v>141350.6</c:v>
                </c:pt>
                <c:pt idx="32">
                  <c:v>140505</c:v>
                </c:pt>
                <c:pt idx="33">
                  <c:v>136702.30000000002</c:v>
                </c:pt>
                <c:pt idx="34">
                  <c:v>141788.1</c:v>
                </c:pt>
                <c:pt idx="35">
                  <c:v>142574.30000000002</c:v>
                </c:pt>
                <c:pt idx="36">
                  <c:v>145235.1</c:v>
                </c:pt>
                <c:pt idx="37">
                  <c:v>145963.70000000001</c:v>
                </c:pt>
                <c:pt idx="38">
                  <c:v>145736.80000000002</c:v>
                </c:pt>
                <c:pt idx="39">
                  <c:v>143193.90000000002</c:v>
                </c:pt>
                <c:pt idx="40">
                  <c:v>142475.30000000002</c:v>
                </c:pt>
                <c:pt idx="41">
                  <c:v>143297.79999999999</c:v>
                </c:pt>
                <c:pt idx="42">
                  <c:v>141321.30000000002</c:v>
                </c:pt>
                <c:pt idx="43">
                  <c:v>139719.5</c:v>
                </c:pt>
                <c:pt idx="44">
                  <c:v>140413.70000000001</c:v>
                </c:pt>
                <c:pt idx="45">
                  <c:v>138875.4</c:v>
                </c:pt>
                <c:pt idx="46">
                  <c:v>141185.70000000001</c:v>
                </c:pt>
                <c:pt idx="47">
                  <c:v>142459.5</c:v>
                </c:pt>
                <c:pt idx="48">
                  <c:v>146079.4</c:v>
                </c:pt>
                <c:pt idx="49">
                  <c:v>145396.90000000002</c:v>
                </c:pt>
                <c:pt idx="50">
                  <c:v>149562.20000000001</c:v>
                </c:pt>
                <c:pt idx="51">
                  <c:v>156107.29999999999</c:v>
                </c:pt>
                <c:pt idx="52">
                  <c:v>158514.9</c:v>
                </c:pt>
                <c:pt idx="53">
                  <c:v>163755.6</c:v>
                </c:pt>
                <c:pt idx="54">
                  <c:v>175587.09999999998</c:v>
                </c:pt>
                <c:pt idx="55">
                  <c:v>176903.5</c:v>
                </c:pt>
                <c:pt idx="56">
                  <c:v>168795.2</c:v>
                </c:pt>
                <c:pt idx="57">
                  <c:v>176491</c:v>
                </c:pt>
                <c:pt idx="58">
                  <c:v>191741.7</c:v>
                </c:pt>
                <c:pt idx="59">
                  <c:v>203277.99999999997</c:v>
                </c:pt>
                <c:pt idx="60">
                  <c:v>191722.6</c:v>
                </c:pt>
                <c:pt idx="61">
                  <c:v>196712.6</c:v>
                </c:pt>
              </c:numCache>
            </c:numRef>
          </c:val>
          <c:smooth val="0"/>
          <c:extLst>
            <c:ext xmlns:c16="http://schemas.microsoft.com/office/drawing/2014/chart" uri="{C3380CC4-5D6E-409C-BE32-E72D297353CC}">
              <c16:uniqueId val="{00000006-F73A-40C8-98FE-A19E12E02BE1}"/>
            </c:ext>
          </c:extLst>
        </c:ser>
        <c:dLbls>
          <c:showLegendKey val="0"/>
          <c:showVal val="0"/>
          <c:showCatName val="0"/>
          <c:showSerName val="0"/>
          <c:showPercent val="0"/>
          <c:showBubbleSize val="0"/>
        </c:dLbls>
        <c:smooth val="0"/>
        <c:axId val="2078938559"/>
        <c:axId val="2137786079"/>
      </c:lineChart>
      <c:catAx>
        <c:axId val="20789385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7786079"/>
        <c:crosses val="autoZero"/>
        <c:auto val="1"/>
        <c:lblAlgn val="ctr"/>
        <c:lblOffset val="100"/>
        <c:noMultiLvlLbl val="0"/>
      </c:catAx>
      <c:valAx>
        <c:axId val="21377860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Produced</a:t>
                </a:r>
                <a:r>
                  <a:rPr lang="en-US" baseline="0"/>
                  <a:t> (Trillion BTUs)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893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E771E6C-3B65-497C-8365-7A8723BB2A04}">
  <sheetPr/>
  <sheetViews>
    <sheetView zoomScale="11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88186"/>
    <xdr:graphicFrame macro="">
      <xdr:nvGraphicFramePr>
        <xdr:cNvPr id="2" name="Chart 1">
          <a:extLst>
            <a:ext uri="{FF2B5EF4-FFF2-40B4-BE49-F238E27FC236}">
              <a16:creationId xmlns:a16="http://schemas.microsoft.com/office/drawing/2014/main" id="{1244D25B-2BD9-3663-66A3-600AD249F3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9988FCA6-79FE-4CDA-BC1D-40767C23EBD1}" autoFormatId="16" applyNumberFormats="0" applyBorderFormats="0" applyFontFormats="0" applyPatternFormats="0" applyAlignmentFormats="0" applyWidthHeightFormats="0">
  <queryTableRefresh nextId="10" unboundColumnsRight="2">
    <queryTableFields count="9">
      <queryTableField id="1" name="Year" tableColumnId="1"/>
      <queryTableField id="2" name="Coal" tableColumnId="2"/>
      <queryTableField id="3" name="Natural Gas" tableColumnId="3"/>
      <queryTableField id="4" name="Nuclear" tableColumnId="4"/>
      <queryTableField id="5" name="Petroleum" tableColumnId="5"/>
      <queryTableField id="6" name="Renewable" tableColumnId="6"/>
      <queryTableField id="7" name="Total Production" tableColumnId="7"/>
      <queryTableField id="8" dataBound="0" tableColumnId="8"/>
      <queryTableField id="9" dataBound="0" tableColumnId="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066161-A24A-46EC-915A-E8BF64A1A4FD}" name="production" displayName="production" ref="A3:I66" tableType="queryTable" totalsRowCount="1">
  <autoFilter ref="A3:I65" xr:uid="{7B066161-A24A-46EC-915A-E8BF64A1A4FD}"/>
  <tableColumns count="9">
    <tableColumn id="1" xr3:uid="{B3AC74D7-55C8-40E7-99B2-AF86DE1233E6}" uniqueName="1" name="Year" totalsRowLabel="Total" queryTableFieldId="1"/>
    <tableColumn id="2" xr3:uid="{8B0C68D9-DB92-484C-B97E-AAAFA497DA4C}" uniqueName="2" name="Coal" totalsRowFunction="sum" queryTableFieldId="2" dataDxfId="8"/>
    <tableColumn id="3" xr3:uid="{07344CE7-A1F7-488B-9C7B-C42D0E47A674}" uniqueName="3" name="Natural Gas" totalsRowFunction="sum" queryTableFieldId="3" dataDxfId="7"/>
    <tableColumn id="4" xr3:uid="{E211CF1C-CA01-4611-BBFB-FE69D50E6E10}" uniqueName="4" name="Nuclear" totalsRowFunction="sum" queryTableFieldId="4" dataDxfId="6"/>
    <tableColumn id="5" xr3:uid="{550056C1-EA39-446D-9848-F0E1528F2C8A}" uniqueName="5" name="Petroleum" totalsRowFunction="sum" queryTableFieldId="5" dataDxfId="5"/>
    <tableColumn id="6" xr3:uid="{64C5FE01-3136-486E-9945-14529353A75A}" uniqueName="6" name="Renewable" totalsRowFunction="sum" queryTableFieldId="6" dataDxfId="4"/>
    <tableColumn id="7" xr3:uid="{0F2BEEDA-0257-4E91-97E6-61DEABEF2D7C}" uniqueName="7" name="Total Production" totalsRowFunction="sum" queryTableFieldId="7" dataDxfId="3"/>
    <tableColumn id="8" xr3:uid="{F87F6127-73CB-4874-995B-4C44F1B8F92F}" uniqueName="8" name="Total Production Rank" queryTableFieldId="8" dataDxfId="9">
      <calculatedColumnFormula>_xlfn.RANK.EQ(production[[#This Row],[Total Production]],production[Total Production])</calculatedColumnFormula>
    </tableColumn>
    <tableColumn id="9" xr3:uid="{9B6B0B1D-22F4-4178-AE96-AA0125FDE666}" uniqueName="9" name="Renewable Percentage" queryTableFieldId="9" dataDxfId="2">
      <calculatedColumnFormula>production[[#This Row],[Renewable]]/production[[#This Row],[Total Production]]</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F81D5-60E6-4479-AC92-85B5C3094059}">
  <dimension ref="A1:I66"/>
  <sheetViews>
    <sheetView topLeftCell="A31" workbookViewId="0">
      <selection activeCell="E56" sqref="E56"/>
    </sheetView>
  </sheetViews>
  <sheetFormatPr defaultRowHeight="15" x14ac:dyDescent="0.25"/>
  <cols>
    <col min="1" max="1" width="7.28515625" bestFit="1" customWidth="1"/>
    <col min="2" max="2" width="10.7109375" bestFit="1" customWidth="1"/>
    <col min="3" max="3" width="13.7109375" bestFit="1" customWidth="1"/>
    <col min="4" max="4" width="10.28515625" bestFit="1" customWidth="1"/>
    <col min="5" max="5" width="12.7109375" bestFit="1" customWidth="1"/>
    <col min="6" max="6" width="13.28515625" bestFit="1" customWidth="1"/>
    <col min="7" max="7" width="18.140625" bestFit="1" customWidth="1"/>
    <col min="8" max="8" width="23.140625" bestFit="1" customWidth="1"/>
    <col min="9" max="9" width="24.28515625" bestFit="1" customWidth="1"/>
  </cols>
  <sheetData>
    <row r="1" spans="1:9" ht="21" x14ac:dyDescent="0.35">
      <c r="A1" s="1" t="s">
        <v>8</v>
      </c>
      <c r="B1" s="1"/>
      <c r="C1" s="1"/>
      <c r="D1" s="1"/>
      <c r="E1" s="1"/>
      <c r="F1" s="1"/>
      <c r="G1" s="1"/>
      <c r="H1" s="1"/>
      <c r="I1" s="1"/>
    </row>
    <row r="3" spans="1:9" x14ac:dyDescent="0.25">
      <c r="A3" t="s">
        <v>0</v>
      </c>
      <c r="B3" t="s">
        <v>1</v>
      </c>
      <c r="C3" t="s">
        <v>2</v>
      </c>
      <c r="D3" t="s">
        <v>3</v>
      </c>
      <c r="E3" t="s">
        <v>4</v>
      </c>
      <c r="F3" t="s">
        <v>5</v>
      </c>
      <c r="G3" t="s">
        <v>6</v>
      </c>
      <c r="H3" t="s">
        <v>9</v>
      </c>
      <c r="I3" t="s">
        <v>10</v>
      </c>
    </row>
    <row r="4" spans="1:9" x14ac:dyDescent="0.25">
      <c r="A4">
        <v>1960</v>
      </c>
      <c r="B4" s="2">
        <v>21180.400000000001</v>
      </c>
      <c r="C4" s="2">
        <v>28263.200000000001</v>
      </c>
      <c r="D4" s="2">
        <v>12.1</v>
      </c>
      <c r="E4" s="2">
        <v>29869</v>
      </c>
      <c r="F4" s="2">
        <v>5856.8</v>
      </c>
      <c r="G4" s="2">
        <v>85181.500000000015</v>
      </c>
      <c r="H4">
        <f>_xlfn.RANK.EQ(production[[#This Row],[Total Production]],production[Total Production])</f>
        <v>62</v>
      </c>
      <c r="I4" s="3">
        <f>production[[#This Row],[Renewable]]/production[[#This Row],[Total Production]]</f>
        <v>6.8756713605653802E-2</v>
      </c>
    </row>
    <row r="5" spans="1:9" x14ac:dyDescent="0.25">
      <c r="A5">
        <v>1961</v>
      </c>
      <c r="B5" s="2">
        <v>20479</v>
      </c>
      <c r="C5" s="2">
        <v>29312</v>
      </c>
      <c r="D5" s="2">
        <v>39.299999999999997</v>
      </c>
      <c r="E5" s="2">
        <v>30412.300000000003</v>
      </c>
      <c r="F5" s="2">
        <v>5904.5</v>
      </c>
      <c r="G5" s="2">
        <v>86147.1</v>
      </c>
      <c r="H5">
        <f>_xlfn.RANK.EQ(production[[#This Row],[Total Production]],production[Total Production])</f>
        <v>61</v>
      </c>
      <c r="I5" s="3">
        <f>production[[#This Row],[Renewable]]/production[[#This Row],[Total Production]]</f>
        <v>6.8539741906576079E-2</v>
      </c>
    </row>
    <row r="6" spans="1:9" x14ac:dyDescent="0.25">
      <c r="A6">
        <v>1962</v>
      </c>
      <c r="B6" s="2">
        <v>21341.3</v>
      </c>
      <c r="C6" s="2">
        <v>30663.100000000002</v>
      </c>
      <c r="D6" s="2">
        <v>52.8</v>
      </c>
      <c r="E6" s="2">
        <v>31043.599999999999</v>
      </c>
      <c r="F6" s="2">
        <v>6235</v>
      </c>
      <c r="G6" s="2">
        <v>89335.8</v>
      </c>
      <c r="H6">
        <f>_xlfn.RANK.EQ(production[[#This Row],[Total Production]],production[Total Production])</f>
        <v>60</v>
      </c>
      <c r="I6" s="3">
        <f>production[[#This Row],[Renewable]]/production[[#This Row],[Total Production]]</f>
        <v>6.9792849003423044E-2</v>
      </c>
    </row>
    <row r="7" spans="1:9" x14ac:dyDescent="0.25">
      <c r="A7">
        <v>1963</v>
      </c>
      <c r="B7" s="2">
        <v>23210.899999999998</v>
      </c>
      <c r="C7" s="2">
        <v>32558.400000000001</v>
      </c>
      <c r="D7" s="2">
        <v>76.300000000000011</v>
      </c>
      <c r="E7" s="2">
        <v>31931.5</v>
      </c>
      <c r="F7" s="2">
        <v>6192.8</v>
      </c>
      <c r="G7" s="2">
        <v>93969.900000000009</v>
      </c>
      <c r="H7">
        <f>_xlfn.RANK.EQ(production[[#This Row],[Total Production]],production[Total Production])</f>
        <v>59</v>
      </c>
      <c r="I7" s="3">
        <f>production[[#This Row],[Renewable]]/production[[#This Row],[Total Production]]</f>
        <v>6.590195371070949E-2</v>
      </c>
    </row>
    <row r="8" spans="1:9" x14ac:dyDescent="0.25">
      <c r="A8">
        <v>1964</v>
      </c>
      <c r="B8" s="2">
        <v>24547.5</v>
      </c>
      <c r="C8" s="2">
        <v>34317.1</v>
      </c>
      <c r="D8" s="2">
        <v>79.8</v>
      </c>
      <c r="E8" s="2">
        <v>32327.3</v>
      </c>
      <c r="F8" s="2">
        <v>6450.2999999999993</v>
      </c>
      <c r="G8" s="2">
        <v>97722</v>
      </c>
      <c r="H8">
        <f>_xlfn.RANK.EQ(production[[#This Row],[Total Production]],production[Total Production])</f>
        <v>58</v>
      </c>
      <c r="I8" s="3">
        <f>production[[#This Row],[Renewable]]/production[[#This Row],[Total Production]]</f>
        <v>6.600663105544298E-2</v>
      </c>
    </row>
    <row r="9" spans="1:9" x14ac:dyDescent="0.25">
      <c r="A9">
        <v>1965</v>
      </c>
      <c r="B9" s="2">
        <v>25663.599999999999</v>
      </c>
      <c r="C9" s="2">
        <v>35392.600000000006</v>
      </c>
      <c r="D9" s="2">
        <v>86.4</v>
      </c>
      <c r="E9" s="2">
        <v>33043</v>
      </c>
      <c r="F9" s="2">
        <v>6791.6</v>
      </c>
      <c r="G9" s="2">
        <v>100977.20000000001</v>
      </c>
      <c r="H9">
        <f>_xlfn.RANK.EQ(production[[#This Row],[Total Production]],production[Total Production])</f>
        <v>57</v>
      </c>
      <c r="I9" s="3">
        <f>production[[#This Row],[Renewable]]/production[[#This Row],[Total Production]]</f>
        <v>6.7258747519241963E-2</v>
      </c>
    </row>
    <row r="10" spans="1:9" x14ac:dyDescent="0.25">
      <c r="A10">
        <v>1966</v>
      </c>
      <c r="B10" s="2">
        <v>26562.5</v>
      </c>
      <c r="C10" s="2">
        <v>37928.300000000003</v>
      </c>
      <c r="D10" s="2">
        <v>128.5</v>
      </c>
      <c r="E10" s="2">
        <v>35122.1</v>
      </c>
      <c r="F10" s="2">
        <v>6865</v>
      </c>
      <c r="G10" s="2">
        <v>106606.39999999999</v>
      </c>
      <c r="H10">
        <f>_xlfn.RANK.EQ(production[[#This Row],[Total Production]],production[Total Production])</f>
        <v>56</v>
      </c>
      <c r="I10" s="3">
        <f>production[[#This Row],[Renewable]]/production[[#This Row],[Total Production]]</f>
        <v>6.4395758603611047E-2</v>
      </c>
    </row>
    <row r="11" spans="1:9" x14ac:dyDescent="0.25">
      <c r="A11">
        <v>1967</v>
      </c>
      <c r="B11" s="2">
        <v>27394.2</v>
      </c>
      <c r="C11" s="2">
        <v>40012.1</v>
      </c>
      <c r="D11" s="2">
        <v>177</v>
      </c>
      <c r="E11" s="2">
        <v>37302.5</v>
      </c>
      <c r="F11" s="2">
        <v>7380.9</v>
      </c>
      <c r="G11" s="2">
        <v>112266.7</v>
      </c>
      <c r="H11">
        <f>_xlfn.RANK.EQ(production[[#This Row],[Total Production]],production[Total Production])</f>
        <v>55</v>
      </c>
      <c r="I11" s="3">
        <f>production[[#This Row],[Renewable]]/production[[#This Row],[Total Production]]</f>
        <v>6.5744339149543002E-2</v>
      </c>
    </row>
    <row r="12" spans="1:9" x14ac:dyDescent="0.25">
      <c r="A12">
        <v>1968</v>
      </c>
      <c r="B12" s="2">
        <v>26973.4</v>
      </c>
      <c r="C12" s="2">
        <v>42510.1</v>
      </c>
      <c r="D12" s="2">
        <v>283.10000000000002</v>
      </c>
      <c r="E12" s="2">
        <v>38616.600000000006</v>
      </c>
      <c r="F12" s="2">
        <v>7545.7</v>
      </c>
      <c r="G12" s="2">
        <v>115928.90000000001</v>
      </c>
      <c r="H12">
        <f>_xlfn.RANK.EQ(production[[#This Row],[Total Production]],production[Total Production])</f>
        <v>54</v>
      </c>
      <c r="I12" s="3">
        <f>production[[#This Row],[Renewable]]/production[[#This Row],[Total Production]]</f>
        <v>6.5089033019376519E-2</v>
      </c>
    </row>
    <row r="13" spans="1:9" x14ac:dyDescent="0.25">
      <c r="A13">
        <v>1969</v>
      </c>
      <c r="B13" s="2">
        <v>27665.9</v>
      </c>
      <c r="C13" s="2">
        <v>45467.6</v>
      </c>
      <c r="D13" s="2">
        <v>307.39999999999998</v>
      </c>
      <c r="E13" s="2">
        <v>39112.300000000003</v>
      </c>
      <c r="F13" s="2">
        <v>8189.8</v>
      </c>
      <c r="G13" s="2">
        <v>120743</v>
      </c>
      <c r="H13">
        <f>_xlfn.RANK.EQ(production[[#This Row],[Total Production]],production[Total Production])</f>
        <v>53</v>
      </c>
      <c r="I13" s="3">
        <f>production[[#This Row],[Renewable]]/production[[#This Row],[Total Production]]</f>
        <v>6.7828362720820254E-2</v>
      </c>
    </row>
    <row r="14" spans="1:9" x14ac:dyDescent="0.25">
      <c r="A14">
        <v>1970</v>
      </c>
      <c r="B14" s="2">
        <v>29754.2</v>
      </c>
      <c r="C14" s="2">
        <v>48097.100000000006</v>
      </c>
      <c r="D14" s="2">
        <v>478.7</v>
      </c>
      <c r="E14" s="2">
        <v>40802.1</v>
      </c>
      <c r="F14" s="2">
        <v>8139.7</v>
      </c>
      <c r="G14" s="2">
        <v>127271.79999999999</v>
      </c>
      <c r="H14">
        <f>_xlfn.RANK.EQ(production[[#This Row],[Total Production]],production[Total Production])</f>
        <v>46</v>
      </c>
      <c r="I14" s="3">
        <f>production[[#This Row],[Renewable]]/production[[#This Row],[Total Production]]</f>
        <v>6.395525167397649E-2</v>
      </c>
    </row>
    <row r="15" spans="1:9" x14ac:dyDescent="0.25">
      <c r="A15">
        <v>1971</v>
      </c>
      <c r="B15" s="2">
        <v>27035.4</v>
      </c>
      <c r="C15" s="2">
        <v>49394.400000000001</v>
      </c>
      <c r="D15" s="2">
        <v>826</v>
      </c>
      <c r="E15" s="2">
        <v>40065.699999999997</v>
      </c>
      <c r="F15" s="2">
        <v>8524.5</v>
      </c>
      <c r="G15" s="2">
        <v>125846</v>
      </c>
      <c r="H15">
        <f>_xlfn.RANK.EQ(production[[#This Row],[Total Production]],production[Total Production])</f>
        <v>48</v>
      </c>
      <c r="I15" s="3">
        <f>production[[#This Row],[Renewable]]/production[[#This Row],[Total Production]]</f>
        <v>6.7737552246396396E-2</v>
      </c>
    </row>
    <row r="16" spans="1:9" x14ac:dyDescent="0.25">
      <c r="A16">
        <v>1972</v>
      </c>
      <c r="B16" s="2">
        <v>28783.399999999998</v>
      </c>
      <c r="C16" s="2">
        <v>49538.399999999994</v>
      </c>
      <c r="D16" s="2">
        <v>1167.3999999999999</v>
      </c>
      <c r="E16" s="2">
        <v>40082.400000000001</v>
      </c>
      <c r="F16" s="2">
        <v>8763.8000000000011</v>
      </c>
      <c r="G16" s="2">
        <v>128335.39999999998</v>
      </c>
      <c r="H16">
        <f>_xlfn.RANK.EQ(production[[#This Row],[Total Production]],production[Total Production])</f>
        <v>44</v>
      </c>
      <c r="I16" s="3">
        <f>production[[#This Row],[Renewable]]/production[[#This Row],[Total Production]]</f>
        <v>6.8288250942452375E-2</v>
      </c>
    </row>
    <row r="17" spans="1:9" x14ac:dyDescent="0.25">
      <c r="A17">
        <v>1973</v>
      </c>
      <c r="B17" s="2">
        <v>28012.1</v>
      </c>
      <c r="C17" s="2">
        <v>49647.3</v>
      </c>
      <c r="D17" s="2">
        <v>1820.2</v>
      </c>
      <c r="E17" s="2">
        <v>38986.5</v>
      </c>
      <c r="F17" s="2">
        <v>8821.5</v>
      </c>
      <c r="G17" s="2">
        <v>127287.59999999999</v>
      </c>
      <c r="H17">
        <f>_xlfn.RANK.EQ(production[[#This Row],[Total Production]],production[Total Production])</f>
        <v>45</v>
      </c>
      <c r="I17" s="3">
        <f>production[[#This Row],[Renewable]]/production[[#This Row],[Total Production]]</f>
        <v>6.9303687083423687E-2</v>
      </c>
    </row>
    <row r="18" spans="1:9" x14ac:dyDescent="0.25">
      <c r="A18">
        <v>1974</v>
      </c>
      <c r="B18" s="2">
        <v>28050.2</v>
      </c>
      <c r="C18" s="2">
        <v>47349.1</v>
      </c>
      <c r="D18" s="2">
        <v>2544.1</v>
      </c>
      <c r="E18" s="2">
        <v>37149.9</v>
      </c>
      <c r="F18" s="2">
        <v>9483.9</v>
      </c>
      <c r="G18" s="2">
        <v>124577.20000000001</v>
      </c>
      <c r="H18">
        <f>_xlfn.RANK.EQ(production[[#This Row],[Total Production]],production[Total Production])</f>
        <v>49</v>
      </c>
      <c r="I18" s="3">
        <f>production[[#This Row],[Renewable]]/production[[#This Row],[Total Production]]</f>
        <v>7.6128697707124562E-2</v>
      </c>
    </row>
    <row r="19" spans="1:9" x14ac:dyDescent="0.25">
      <c r="A19">
        <v>1975</v>
      </c>
      <c r="B19" s="2">
        <v>29963.899999999998</v>
      </c>
      <c r="C19" s="2">
        <v>44105.2</v>
      </c>
      <c r="D19" s="2">
        <v>3799.8</v>
      </c>
      <c r="E19" s="2">
        <v>35458.699999999997</v>
      </c>
      <c r="F19" s="2">
        <v>9374.2999999999993</v>
      </c>
      <c r="G19" s="2">
        <v>122701.9</v>
      </c>
      <c r="H19">
        <f>_xlfn.RANK.EQ(production[[#This Row],[Total Production]],production[Total Production])</f>
        <v>52</v>
      </c>
      <c r="I19" s="3">
        <f>production[[#This Row],[Renewable]]/production[[#This Row],[Total Production]]</f>
        <v>7.6398979966895375E-2</v>
      </c>
    </row>
    <row r="20" spans="1:9" x14ac:dyDescent="0.25">
      <c r="A20">
        <v>1976</v>
      </c>
      <c r="B20" s="2">
        <v>31379.200000000001</v>
      </c>
      <c r="C20" s="2">
        <v>43708.800000000003</v>
      </c>
      <c r="D20" s="2">
        <v>4222.1000000000004</v>
      </c>
      <c r="E20" s="2">
        <v>34524.1</v>
      </c>
      <c r="F20" s="2">
        <v>9454.5</v>
      </c>
      <c r="G20" s="2">
        <v>123288.70000000001</v>
      </c>
      <c r="H20">
        <f>_xlfn.RANK.EQ(production[[#This Row],[Total Production]],production[Total Production])</f>
        <v>51</v>
      </c>
      <c r="I20" s="3">
        <f>production[[#This Row],[Renewable]]/production[[#This Row],[Total Production]]</f>
        <v>7.6685860099100722E-2</v>
      </c>
    </row>
    <row r="21" spans="1:9" x14ac:dyDescent="0.25">
      <c r="A21">
        <v>1977</v>
      </c>
      <c r="B21" s="2">
        <v>31520</v>
      </c>
      <c r="C21" s="2">
        <v>43905.1</v>
      </c>
      <c r="D21" s="2">
        <v>5403.5</v>
      </c>
      <c r="E21" s="2">
        <v>34907.4</v>
      </c>
      <c r="F21" s="2">
        <v>8418.2000000000007</v>
      </c>
      <c r="G21" s="2">
        <v>124154.2</v>
      </c>
      <c r="H21">
        <f>_xlfn.RANK.EQ(production[[#This Row],[Total Production]],production[Total Production])</f>
        <v>50</v>
      </c>
      <c r="I21" s="3">
        <f>production[[#This Row],[Renewable]]/production[[#This Row],[Total Production]]</f>
        <v>6.7804391635562886E-2</v>
      </c>
    </row>
    <row r="22" spans="1:9" x14ac:dyDescent="0.25">
      <c r="A22">
        <v>1978</v>
      </c>
      <c r="B22" s="2">
        <v>29958.399999999998</v>
      </c>
      <c r="C22" s="2">
        <v>43711.6</v>
      </c>
      <c r="D22" s="2">
        <v>6048.2</v>
      </c>
      <c r="E22" s="2">
        <v>36866.9</v>
      </c>
      <c r="F22" s="2">
        <v>10011.1</v>
      </c>
      <c r="G22" s="2">
        <v>126596.2</v>
      </c>
      <c r="H22">
        <f>_xlfn.RANK.EQ(production[[#This Row],[Total Production]],production[Total Production])</f>
        <v>47</v>
      </c>
      <c r="I22" s="3">
        <f>production[[#This Row],[Renewable]]/production[[#This Row],[Total Production]]</f>
        <v>7.9078992892361699E-2</v>
      </c>
    </row>
    <row r="23" spans="1:9" x14ac:dyDescent="0.25">
      <c r="A23">
        <v>1979</v>
      </c>
      <c r="B23" s="2">
        <v>35235.4</v>
      </c>
      <c r="C23" s="2">
        <v>44809.4</v>
      </c>
      <c r="D23" s="2">
        <v>5551.3</v>
      </c>
      <c r="E23" s="2">
        <v>36207.199999999997</v>
      </c>
      <c r="F23" s="2">
        <v>10245.199999999999</v>
      </c>
      <c r="G23" s="2">
        <v>132048.5</v>
      </c>
      <c r="H23">
        <f>_xlfn.RANK.EQ(production[[#This Row],[Total Production]],production[Total Production])</f>
        <v>42</v>
      </c>
      <c r="I23" s="3">
        <f>production[[#This Row],[Renewable]]/production[[#This Row],[Total Production]]</f>
        <v>7.7586644301146923E-2</v>
      </c>
    </row>
    <row r="24" spans="1:9" x14ac:dyDescent="0.25">
      <c r="A24">
        <v>1980</v>
      </c>
      <c r="B24" s="2">
        <v>37259.5</v>
      </c>
      <c r="C24" s="2">
        <v>44438.1</v>
      </c>
      <c r="D24" s="2">
        <v>5478.5</v>
      </c>
      <c r="E24" s="2">
        <v>36498.200000000004</v>
      </c>
      <c r="F24" s="2">
        <v>10848.9</v>
      </c>
      <c r="G24" s="2">
        <v>134523.20000000001</v>
      </c>
      <c r="H24">
        <f>_xlfn.RANK.EQ(production[[#This Row],[Total Production]],production[Total Production])</f>
        <v>39</v>
      </c>
      <c r="I24" s="3">
        <f>production[[#This Row],[Renewable]]/production[[#This Row],[Total Production]]</f>
        <v>8.0647055675154913E-2</v>
      </c>
    </row>
    <row r="25" spans="1:9" x14ac:dyDescent="0.25">
      <c r="A25">
        <v>1981</v>
      </c>
      <c r="B25" s="2">
        <v>37047</v>
      </c>
      <c r="C25" s="2">
        <v>44050.8</v>
      </c>
      <c r="D25" s="2">
        <v>6015.4</v>
      </c>
      <c r="E25" s="2">
        <v>36292.1</v>
      </c>
      <c r="F25" s="2">
        <v>10834.4</v>
      </c>
      <c r="G25" s="2">
        <v>134239.69999999998</v>
      </c>
      <c r="H25">
        <f>_xlfn.RANK.EQ(production[[#This Row],[Total Production]],production[Total Production])</f>
        <v>40</v>
      </c>
      <c r="I25" s="3">
        <f>production[[#This Row],[Renewable]]/production[[#This Row],[Total Production]]</f>
        <v>8.0709357961914405E-2</v>
      </c>
    </row>
    <row r="26" spans="1:9" x14ac:dyDescent="0.25">
      <c r="A26">
        <v>1982</v>
      </c>
      <c r="B26" s="2">
        <v>37653.1</v>
      </c>
      <c r="C26" s="2">
        <v>41053.300000000003</v>
      </c>
      <c r="D26" s="2">
        <v>6262.4000000000015</v>
      </c>
      <c r="E26" s="2">
        <v>36617.800000000003</v>
      </c>
      <c r="F26" s="2">
        <v>11962</v>
      </c>
      <c r="G26" s="2">
        <v>133548.59999999998</v>
      </c>
      <c r="H26">
        <f>_xlfn.RANK.EQ(production[[#This Row],[Total Production]],production[Total Production])</f>
        <v>41</v>
      </c>
      <c r="I26" s="3">
        <f>production[[#This Row],[Renewable]]/production[[#This Row],[Total Production]]</f>
        <v>8.957038860759306E-2</v>
      </c>
    </row>
    <row r="27" spans="1:9" x14ac:dyDescent="0.25">
      <c r="A27">
        <v>1983</v>
      </c>
      <c r="B27" s="2">
        <v>34728.400000000001</v>
      </c>
      <c r="C27" s="2">
        <v>37475.5</v>
      </c>
      <c r="D27" s="2">
        <v>6405.2</v>
      </c>
      <c r="E27" s="2">
        <v>36783.699999999997</v>
      </c>
      <c r="F27" s="2">
        <v>12991.2</v>
      </c>
      <c r="G27" s="2">
        <v>128383.99999999999</v>
      </c>
      <c r="H27">
        <f>_xlfn.RANK.EQ(production[[#This Row],[Total Production]],production[Total Production])</f>
        <v>43</v>
      </c>
      <c r="I27" s="3">
        <f>production[[#This Row],[Renewable]]/production[[#This Row],[Total Production]]</f>
        <v>0.10119017946161517</v>
      </c>
    </row>
    <row r="28" spans="1:9" x14ac:dyDescent="0.25">
      <c r="A28">
        <v>1984</v>
      </c>
      <c r="B28" s="2">
        <v>39829</v>
      </c>
      <c r="C28" s="2">
        <v>40619</v>
      </c>
      <c r="D28" s="2">
        <v>7105.1</v>
      </c>
      <c r="E28" s="2">
        <v>37696.400000000001</v>
      </c>
      <c r="F28" s="2">
        <v>12876.6</v>
      </c>
      <c r="G28" s="2">
        <v>138126.1</v>
      </c>
      <c r="H28">
        <f>_xlfn.RANK.EQ(production[[#This Row],[Total Production]],production[Total Production])</f>
        <v>34</v>
      </c>
      <c r="I28" s="3">
        <f>production[[#This Row],[Renewable]]/production[[#This Row],[Total Production]]</f>
        <v>9.3223510980184054E-2</v>
      </c>
    </row>
    <row r="29" spans="1:9" x14ac:dyDescent="0.25">
      <c r="A29">
        <v>1985</v>
      </c>
      <c r="B29" s="2">
        <v>39028.6</v>
      </c>
      <c r="C29" s="2">
        <v>38503.800000000003</v>
      </c>
      <c r="D29" s="2">
        <v>8151.0999999999995</v>
      </c>
      <c r="E29" s="2">
        <v>37985.200000000004</v>
      </c>
      <c r="F29" s="2">
        <v>12168</v>
      </c>
      <c r="G29" s="2">
        <v>135836.70000000001</v>
      </c>
      <c r="H29">
        <f>_xlfn.RANK.EQ(production[[#This Row],[Total Production]],production[Total Production])</f>
        <v>36</v>
      </c>
      <c r="I29" s="3">
        <f>production[[#This Row],[Renewable]]/production[[#This Row],[Total Production]]</f>
        <v>8.9578147879034162E-2</v>
      </c>
    </row>
    <row r="30" spans="1:9" x14ac:dyDescent="0.25">
      <c r="A30">
        <v>1986</v>
      </c>
      <c r="B30" s="2">
        <v>39352.300000000003</v>
      </c>
      <c r="C30" s="2">
        <v>37512.5</v>
      </c>
      <c r="D30" s="2">
        <v>8760.2999999999993</v>
      </c>
      <c r="E30" s="2">
        <v>36751.599999999999</v>
      </c>
      <c r="F30" s="2">
        <v>12222</v>
      </c>
      <c r="G30" s="2">
        <v>134598.70000000001</v>
      </c>
      <c r="H30">
        <f>_xlfn.RANK.EQ(production[[#This Row],[Total Production]],production[Total Production])</f>
        <v>38</v>
      </c>
      <c r="I30" s="3">
        <f>production[[#This Row],[Renewable]]/production[[#This Row],[Total Production]]</f>
        <v>9.0803254414790036E-2</v>
      </c>
    </row>
    <row r="31" spans="1:9" x14ac:dyDescent="0.25">
      <c r="A31">
        <v>1987</v>
      </c>
      <c r="B31" s="2">
        <v>40591.1</v>
      </c>
      <c r="C31" s="2">
        <v>38910.399999999994</v>
      </c>
      <c r="D31" s="2">
        <v>9507.6</v>
      </c>
      <c r="E31" s="2">
        <v>35349.4</v>
      </c>
      <c r="F31" s="2">
        <v>11249.2</v>
      </c>
      <c r="G31" s="2">
        <v>135607.70000000001</v>
      </c>
      <c r="H31">
        <f>_xlfn.RANK.EQ(production[[#This Row],[Total Production]],production[Total Production])</f>
        <v>37</v>
      </c>
      <c r="I31" s="3">
        <f>production[[#This Row],[Renewable]]/production[[#This Row],[Total Production]]</f>
        <v>8.2953991550627285E-2</v>
      </c>
    </row>
    <row r="32" spans="1:9" x14ac:dyDescent="0.25">
      <c r="A32">
        <v>1988</v>
      </c>
      <c r="B32" s="2">
        <v>41898.199999999997</v>
      </c>
      <c r="C32" s="2">
        <v>39951.4</v>
      </c>
      <c r="D32" s="2">
        <v>11173.800000000001</v>
      </c>
      <c r="E32" s="2">
        <v>34557.799999999996</v>
      </c>
      <c r="F32" s="2">
        <v>10913.3</v>
      </c>
      <c r="G32" s="2">
        <v>138494.5</v>
      </c>
      <c r="H32">
        <f>_xlfn.RANK.EQ(production[[#This Row],[Total Production]],production[Total Production])</f>
        <v>33</v>
      </c>
      <c r="I32" s="3">
        <f>production[[#This Row],[Renewable]]/production[[#This Row],[Total Production]]</f>
        <v>7.8799519114477468E-2</v>
      </c>
    </row>
    <row r="33" spans="1:9" x14ac:dyDescent="0.25">
      <c r="A33">
        <v>1989</v>
      </c>
      <c r="B33" s="2">
        <v>43034.5</v>
      </c>
      <c r="C33" s="2">
        <v>40133.5</v>
      </c>
      <c r="D33" s="2">
        <v>11204.4</v>
      </c>
      <c r="E33" s="2">
        <v>32233.599999999999</v>
      </c>
      <c r="F33" s="2">
        <v>12469.2</v>
      </c>
      <c r="G33" s="2">
        <v>139075.20000000001</v>
      </c>
      <c r="H33">
        <f>_xlfn.RANK.EQ(production[[#This Row],[Total Production]],production[Total Production])</f>
        <v>31</v>
      </c>
      <c r="I33" s="3">
        <f>production[[#This Row],[Renewable]]/production[[#This Row],[Total Production]]</f>
        <v>8.9657969213777874E-2</v>
      </c>
    </row>
    <row r="34" spans="1:9" x14ac:dyDescent="0.25">
      <c r="A34">
        <v>1990</v>
      </c>
      <c r="B34" s="2">
        <v>45522.3</v>
      </c>
      <c r="C34" s="2">
        <v>41245.9</v>
      </c>
      <c r="D34" s="2">
        <v>12208.8</v>
      </c>
      <c r="E34" s="2">
        <v>31142.2</v>
      </c>
      <c r="F34" s="2">
        <v>12084.1</v>
      </c>
      <c r="G34" s="2">
        <v>142203.30000000002</v>
      </c>
      <c r="H34">
        <f>_xlfn.RANK.EQ(production[[#This Row],[Total Production]],production[Total Production])</f>
        <v>23</v>
      </c>
      <c r="I34" s="3">
        <f>production[[#This Row],[Renewable]]/production[[#This Row],[Total Production]]</f>
        <v>8.4977634133666366E-2</v>
      </c>
    </row>
    <row r="35" spans="1:9" x14ac:dyDescent="0.25">
      <c r="A35">
        <v>1991</v>
      </c>
      <c r="B35" s="2">
        <v>43738.400000000001</v>
      </c>
      <c r="C35" s="2">
        <v>41230.5</v>
      </c>
      <c r="D35" s="2">
        <v>12844.3</v>
      </c>
      <c r="E35" s="2">
        <v>31401.7</v>
      </c>
      <c r="F35" s="2">
        <v>12135.7</v>
      </c>
      <c r="G35" s="2">
        <v>141350.6</v>
      </c>
      <c r="H35">
        <f>_xlfn.RANK.EQ(production[[#This Row],[Total Production]],production[Total Production])</f>
        <v>25</v>
      </c>
      <c r="I35" s="3">
        <f>production[[#This Row],[Renewable]]/production[[#This Row],[Total Production]]</f>
        <v>8.5855312959407321E-2</v>
      </c>
    </row>
    <row r="36" spans="1:9" x14ac:dyDescent="0.25">
      <c r="A36">
        <v>1992</v>
      </c>
      <c r="B36" s="2">
        <v>43795.6</v>
      </c>
      <c r="C36" s="2">
        <v>41664.400000000001</v>
      </c>
      <c r="D36" s="2">
        <v>12958.3</v>
      </c>
      <c r="E36" s="2">
        <v>30445.8</v>
      </c>
      <c r="F36" s="2">
        <v>11640.9</v>
      </c>
      <c r="G36" s="2">
        <v>140505</v>
      </c>
      <c r="H36">
        <f>_xlfn.RANK.EQ(production[[#This Row],[Total Production]],production[Total Production])</f>
        <v>28</v>
      </c>
      <c r="I36" s="3">
        <f>production[[#This Row],[Renewable]]/production[[#This Row],[Total Production]]</f>
        <v>8.2850432368954841E-2</v>
      </c>
    </row>
    <row r="37" spans="1:9" x14ac:dyDescent="0.25">
      <c r="A37">
        <v>1993</v>
      </c>
      <c r="B37" s="2">
        <v>40716.700000000004</v>
      </c>
      <c r="C37" s="2">
        <v>42016.700000000004</v>
      </c>
      <c r="D37" s="2">
        <v>12820.800000000001</v>
      </c>
      <c r="E37" s="2">
        <v>28988.9</v>
      </c>
      <c r="F37" s="2">
        <v>12159.2</v>
      </c>
      <c r="G37" s="2">
        <v>136702.30000000002</v>
      </c>
      <c r="H37">
        <f>_xlfn.RANK.EQ(production[[#This Row],[Total Production]],production[Total Production])</f>
        <v>35</v>
      </c>
      <c r="I37" s="3">
        <f>production[[#This Row],[Renewable]]/production[[#This Row],[Total Production]]</f>
        <v>8.8946564907832565E-2</v>
      </c>
    </row>
    <row r="38" spans="1:9" x14ac:dyDescent="0.25">
      <c r="A38">
        <v>1994</v>
      </c>
      <c r="B38" s="2">
        <v>44690.9</v>
      </c>
      <c r="C38" s="2">
        <v>43530.3</v>
      </c>
      <c r="D38" s="2">
        <v>13387.6</v>
      </c>
      <c r="E38" s="2">
        <v>28205.200000000001</v>
      </c>
      <c r="F38" s="2">
        <v>11974.1</v>
      </c>
      <c r="G38" s="2">
        <v>141788.1</v>
      </c>
      <c r="H38">
        <f>_xlfn.RANK.EQ(production[[#This Row],[Total Production]],production[Total Production])</f>
        <v>24</v>
      </c>
      <c r="I38" s="3">
        <f>production[[#This Row],[Renewable]]/production[[#This Row],[Total Production]]</f>
        <v>8.4450669696540123E-2</v>
      </c>
    </row>
    <row r="39" spans="1:9" x14ac:dyDescent="0.25">
      <c r="A39">
        <v>1995</v>
      </c>
      <c r="B39" s="2">
        <v>44357.5</v>
      </c>
      <c r="C39" s="2">
        <v>43178.2</v>
      </c>
      <c r="D39" s="2">
        <v>14150.599999999999</v>
      </c>
      <c r="E39" s="2">
        <v>27773.3</v>
      </c>
      <c r="F39" s="2">
        <v>13114.7</v>
      </c>
      <c r="G39" s="2">
        <v>142574.30000000002</v>
      </c>
      <c r="H39">
        <f>_xlfn.RANK.EQ(production[[#This Row],[Total Production]],production[Total Production])</f>
        <v>20</v>
      </c>
      <c r="I39" s="3">
        <f>production[[#This Row],[Renewable]]/production[[#This Row],[Total Production]]</f>
        <v>9.1985021143361739E-2</v>
      </c>
    </row>
    <row r="40" spans="1:9" x14ac:dyDescent="0.25">
      <c r="A40">
        <v>1996</v>
      </c>
      <c r="B40" s="2">
        <v>45679</v>
      </c>
      <c r="C40" s="2">
        <v>43915.1</v>
      </c>
      <c r="D40" s="2">
        <v>14173.4</v>
      </c>
      <c r="E40" s="2">
        <v>27445.7</v>
      </c>
      <c r="F40" s="2">
        <v>14021.9</v>
      </c>
      <c r="G40" s="2">
        <v>145235.1</v>
      </c>
      <c r="H40">
        <f>_xlfn.RANK.EQ(production[[#This Row],[Total Production]],production[Total Production])</f>
        <v>17</v>
      </c>
      <c r="I40" s="3">
        <f>production[[#This Row],[Renewable]]/production[[#This Row],[Total Production]]</f>
        <v>9.6546220576155486E-2</v>
      </c>
    </row>
    <row r="41" spans="1:9" x14ac:dyDescent="0.25">
      <c r="A41">
        <v>1997</v>
      </c>
      <c r="B41" s="2">
        <v>46825.100000000006</v>
      </c>
      <c r="C41" s="2">
        <v>44599.8</v>
      </c>
      <c r="D41" s="2">
        <v>13194.1</v>
      </c>
      <c r="E41" s="2">
        <v>27316.1</v>
      </c>
      <c r="F41" s="2">
        <v>14028.6</v>
      </c>
      <c r="G41" s="2">
        <v>145963.70000000001</v>
      </c>
      <c r="H41">
        <f>_xlfn.RANK.EQ(production[[#This Row],[Total Production]],production[Total Production])</f>
        <v>14</v>
      </c>
      <c r="I41" s="3">
        <f>production[[#This Row],[Renewable]]/production[[#This Row],[Total Production]]</f>
        <v>9.6110197261373889E-2</v>
      </c>
    </row>
    <row r="42" spans="1:9" x14ac:dyDescent="0.25">
      <c r="A42">
        <v>1998</v>
      </c>
      <c r="B42" s="2">
        <v>47834.8</v>
      </c>
      <c r="C42" s="2">
        <v>44311</v>
      </c>
      <c r="D42" s="2">
        <v>14135.3</v>
      </c>
      <c r="E42" s="2">
        <v>26470.100000000002</v>
      </c>
      <c r="F42" s="2">
        <v>12985.6</v>
      </c>
      <c r="G42" s="2">
        <v>145736.80000000002</v>
      </c>
      <c r="H42">
        <f>_xlfn.RANK.EQ(production[[#This Row],[Total Production]],production[Total Production])</f>
        <v>15</v>
      </c>
      <c r="I42" s="3">
        <f>production[[#This Row],[Renewable]]/production[[#This Row],[Total Production]]</f>
        <v>8.9103095443292285E-2</v>
      </c>
    </row>
    <row r="43" spans="1:9" x14ac:dyDescent="0.25">
      <c r="A43">
        <v>1999</v>
      </c>
      <c r="B43" s="2">
        <v>46354.5</v>
      </c>
      <c r="C43" s="2">
        <v>43684.7</v>
      </c>
      <c r="D43" s="2">
        <v>15220.1</v>
      </c>
      <c r="E43" s="2">
        <v>24901.9</v>
      </c>
      <c r="F43" s="2">
        <v>13032.7</v>
      </c>
      <c r="G43" s="2">
        <v>143193.90000000002</v>
      </c>
      <c r="H43">
        <f>_xlfn.RANK.EQ(production[[#This Row],[Total Production]],production[Total Production])</f>
        <v>19</v>
      </c>
      <c r="I43" s="3">
        <f>production[[#This Row],[Renewable]]/production[[#This Row],[Total Production]]</f>
        <v>9.1014351868340754E-2</v>
      </c>
    </row>
    <row r="44" spans="1:9" x14ac:dyDescent="0.25">
      <c r="A44">
        <v>2000</v>
      </c>
      <c r="B44" s="2">
        <v>45190.400000000001</v>
      </c>
      <c r="C44" s="2">
        <v>44640.3</v>
      </c>
      <c r="D44" s="2">
        <v>15724.5</v>
      </c>
      <c r="E44" s="2">
        <v>24716.600000000002</v>
      </c>
      <c r="F44" s="2">
        <v>12203.5</v>
      </c>
      <c r="G44" s="2">
        <v>142475.30000000002</v>
      </c>
      <c r="H44">
        <f>_xlfn.RANK.EQ(production[[#This Row],[Total Production]],production[Total Production])</f>
        <v>21</v>
      </c>
      <c r="I44" s="3">
        <f>production[[#This Row],[Renewable]]/production[[#This Row],[Total Production]]</f>
        <v>8.5653443088029982E-2</v>
      </c>
    </row>
    <row r="45" spans="1:9" x14ac:dyDescent="0.25">
      <c r="A45">
        <v>2001</v>
      </c>
      <c r="B45" s="2">
        <v>47175.7</v>
      </c>
      <c r="C45" s="2">
        <v>45169.599999999999</v>
      </c>
      <c r="D45" s="2">
        <v>16057.6</v>
      </c>
      <c r="E45" s="2">
        <v>24563</v>
      </c>
      <c r="F45" s="2">
        <v>10331.9</v>
      </c>
      <c r="G45" s="2">
        <v>143297.79999999999</v>
      </c>
      <c r="H45">
        <f>_xlfn.RANK.EQ(production[[#This Row],[Total Production]],production[Total Production])</f>
        <v>18</v>
      </c>
      <c r="I45" s="3">
        <f>production[[#This Row],[Renewable]]/production[[#This Row],[Total Production]]</f>
        <v>7.2100897571351408E-2</v>
      </c>
    </row>
    <row r="46" spans="1:9" x14ac:dyDescent="0.25">
      <c r="A46">
        <v>2002</v>
      </c>
      <c r="B46" s="2">
        <v>45459.8</v>
      </c>
      <c r="C46" s="2">
        <v>43788.799999999996</v>
      </c>
      <c r="D46" s="2">
        <v>16290.699999999999</v>
      </c>
      <c r="E46" s="2">
        <v>24320.600000000002</v>
      </c>
      <c r="F46" s="2">
        <v>11461.4</v>
      </c>
      <c r="G46" s="2">
        <v>141321.30000000002</v>
      </c>
      <c r="H46">
        <f>_xlfn.RANK.EQ(production[[#This Row],[Total Production]],production[Total Production])</f>
        <v>26</v>
      </c>
      <c r="I46" s="3">
        <f>production[[#This Row],[Renewable]]/production[[#This Row],[Total Production]]</f>
        <v>8.1101716443310379E-2</v>
      </c>
    </row>
    <row r="47" spans="1:9" x14ac:dyDescent="0.25">
      <c r="A47">
        <v>2003</v>
      </c>
      <c r="B47" s="2">
        <v>44109.5</v>
      </c>
      <c r="C47" s="2">
        <v>43886.6</v>
      </c>
      <c r="D47" s="2">
        <v>15919.300000000001</v>
      </c>
      <c r="E47" s="2">
        <v>23919</v>
      </c>
      <c r="F47" s="2">
        <v>11885.1</v>
      </c>
      <c r="G47" s="2">
        <v>139719.5</v>
      </c>
      <c r="H47">
        <f>_xlfn.RANK.EQ(production[[#This Row],[Total Production]],production[Total Production])</f>
        <v>30</v>
      </c>
      <c r="I47" s="3">
        <f>production[[#This Row],[Renewable]]/production[[#This Row],[Total Production]]</f>
        <v>8.5064003235053087E-2</v>
      </c>
    </row>
    <row r="48" spans="1:9" x14ac:dyDescent="0.25">
      <c r="A48">
        <v>2004</v>
      </c>
      <c r="B48" s="2">
        <v>45643.8</v>
      </c>
      <c r="C48" s="2">
        <v>43099</v>
      </c>
      <c r="D48" s="2">
        <v>16445.599999999999</v>
      </c>
      <c r="E48" s="2">
        <v>23100.400000000001</v>
      </c>
      <c r="F48" s="2">
        <v>12124.9</v>
      </c>
      <c r="G48" s="2">
        <v>140413.70000000001</v>
      </c>
      <c r="H48">
        <f>_xlfn.RANK.EQ(production[[#This Row],[Total Production]],production[Total Production])</f>
        <v>29</v>
      </c>
      <c r="I48" s="3">
        <f>production[[#This Row],[Renewable]]/production[[#This Row],[Total Production]]</f>
        <v>8.6351260596366303E-2</v>
      </c>
    </row>
    <row r="49" spans="1:9" x14ac:dyDescent="0.25">
      <c r="A49">
        <v>2005</v>
      </c>
      <c r="B49" s="2">
        <v>46366.2</v>
      </c>
      <c r="C49" s="2">
        <v>41801.1</v>
      </c>
      <c r="D49" s="2">
        <v>16321.6</v>
      </c>
      <c r="E49" s="2">
        <v>21948.5</v>
      </c>
      <c r="F49" s="2">
        <v>12438</v>
      </c>
      <c r="G49" s="2">
        <v>138875.4</v>
      </c>
      <c r="H49">
        <f>_xlfn.RANK.EQ(production[[#This Row],[Total Production]],production[Total Production])</f>
        <v>32</v>
      </c>
      <c r="I49" s="3">
        <f>production[[#This Row],[Renewable]]/production[[#This Row],[Total Production]]</f>
        <v>8.9562298290409972E-2</v>
      </c>
    </row>
    <row r="50" spans="1:9" x14ac:dyDescent="0.25">
      <c r="A50">
        <v>2006</v>
      </c>
      <c r="B50" s="2">
        <v>47287.8</v>
      </c>
      <c r="C50" s="2">
        <v>42762.9</v>
      </c>
      <c r="D50" s="2">
        <v>16429.2</v>
      </c>
      <c r="E50" s="2">
        <v>21533.599999999999</v>
      </c>
      <c r="F50" s="2">
        <v>13172.2</v>
      </c>
      <c r="G50" s="2">
        <v>141185.70000000001</v>
      </c>
      <c r="H50">
        <f>_xlfn.RANK.EQ(production[[#This Row],[Total Production]],production[Total Production])</f>
        <v>27</v>
      </c>
      <c r="I50" s="3">
        <f>production[[#This Row],[Renewable]]/production[[#This Row],[Total Production]]</f>
        <v>9.3296984043001518E-2</v>
      </c>
    </row>
    <row r="51" spans="1:9" x14ac:dyDescent="0.25">
      <c r="A51">
        <v>2007</v>
      </c>
      <c r="B51" s="2">
        <v>46674.6</v>
      </c>
      <c r="C51" s="2">
        <v>44365</v>
      </c>
      <c r="D51" s="2">
        <v>16917.100000000002</v>
      </c>
      <c r="E51" s="2">
        <v>21483</v>
      </c>
      <c r="F51" s="2">
        <v>13019.8</v>
      </c>
      <c r="G51" s="2">
        <v>142459.5</v>
      </c>
      <c r="H51">
        <f>_xlfn.RANK.EQ(production[[#This Row],[Total Production]],production[Total Production])</f>
        <v>22</v>
      </c>
      <c r="I51" s="3">
        <f>production[[#This Row],[Renewable]]/production[[#This Row],[Total Production]]</f>
        <v>9.1392992394329617E-2</v>
      </c>
    </row>
    <row r="52" spans="1:9" x14ac:dyDescent="0.25">
      <c r="A52">
        <v>2008</v>
      </c>
      <c r="B52" s="2">
        <v>47412.5</v>
      </c>
      <c r="C52" s="2">
        <v>46205.9</v>
      </c>
      <c r="D52" s="2">
        <v>16852.8</v>
      </c>
      <c r="E52" s="2">
        <v>21226.5</v>
      </c>
      <c r="F52" s="2">
        <v>14381.7</v>
      </c>
      <c r="G52" s="2">
        <v>146079.4</v>
      </c>
      <c r="H52">
        <f>_xlfn.RANK.EQ(production[[#This Row],[Total Production]],production[Total Production])</f>
        <v>13</v>
      </c>
      <c r="I52" s="3">
        <f>production[[#This Row],[Renewable]]/production[[#This Row],[Total Production]]</f>
        <v>9.8451253222562526E-2</v>
      </c>
    </row>
    <row r="53" spans="1:9" x14ac:dyDescent="0.25">
      <c r="A53">
        <v>2009</v>
      </c>
      <c r="B53" s="2">
        <v>43379.5</v>
      </c>
      <c r="C53" s="2">
        <v>47378.8</v>
      </c>
      <c r="D53" s="2">
        <v>16710.3</v>
      </c>
      <c r="E53" s="2">
        <v>22680.400000000001</v>
      </c>
      <c r="F53" s="2">
        <v>15247.9</v>
      </c>
      <c r="G53" s="2">
        <v>145396.90000000002</v>
      </c>
      <c r="H53">
        <f>_xlfn.RANK.EQ(production[[#This Row],[Total Production]],production[Total Production])</f>
        <v>16</v>
      </c>
      <c r="I53" s="3">
        <f>production[[#This Row],[Renewable]]/production[[#This Row],[Total Production]]</f>
        <v>0.10487087413830692</v>
      </c>
    </row>
    <row r="54" spans="1:9" x14ac:dyDescent="0.25">
      <c r="A54">
        <v>2010</v>
      </c>
      <c r="B54" s="2">
        <v>43662.5</v>
      </c>
      <c r="C54" s="2">
        <v>49185.399999999994</v>
      </c>
      <c r="D54" s="2">
        <v>16868.899999999998</v>
      </c>
      <c r="E54" s="2">
        <v>23220.7</v>
      </c>
      <c r="F54" s="2">
        <v>16624.7</v>
      </c>
      <c r="G54" s="2">
        <v>149562.20000000001</v>
      </c>
      <c r="H54">
        <f>_xlfn.RANK.EQ(production[[#This Row],[Total Production]],production[Total Production])</f>
        <v>12</v>
      </c>
      <c r="I54" s="3">
        <f>production[[#This Row],[Renewable]]/production[[#This Row],[Total Production]]</f>
        <v>0.1111557599446919</v>
      </c>
    </row>
    <row r="55" spans="1:9" x14ac:dyDescent="0.25">
      <c r="A55">
        <v>2011</v>
      </c>
      <c r="B55" s="2">
        <v>44114.400000000001</v>
      </c>
      <c r="C55" s="2">
        <v>52819.100000000006</v>
      </c>
      <c r="D55" s="2">
        <v>16537.800000000003</v>
      </c>
      <c r="E55" s="2">
        <v>24024.5</v>
      </c>
      <c r="F55" s="2">
        <v>18611.5</v>
      </c>
      <c r="G55" s="2">
        <v>156107.29999999999</v>
      </c>
      <c r="H55">
        <f>_xlfn.RANK.EQ(production[[#This Row],[Total Production]],production[Total Production])</f>
        <v>11</v>
      </c>
      <c r="I55" s="3">
        <f>production[[#This Row],[Renewable]]/production[[#This Row],[Total Production]]</f>
        <v>0.11922248350973978</v>
      </c>
    </row>
    <row r="56" spans="1:9" x14ac:dyDescent="0.25">
      <c r="A56">
        <v>2012</v>
      </c>
      <c r="B56" s="2">
        <v>41170.300000000003</v>
      </c>
      <c r="C56" s="2">
        <v>55744.6</v>
      </c>
      <c r="D56" s="2">
        <v>16123.9</v>
      </c>
      <c r="E56" s="2">
        <v>27697.200000000001</v>
      </c>
      <c r="F56" s="2">
        <v>17778.900000000001</v>
      </c>
      <c r="G56" s="2">
        <v>158514.9</v>
      </c>
      <c r="H56">
        <f>_xlfn.RANK.EQ(production[[#This Row],[Total Production]],production[Total Production])</f>
        <v>10</v>
      </c>
      <c r="I56" s="3">
        <f>production[[#This Row],[Renewable]]/production[[#This Row],[Total Production]]</f>
        <v>0.11215917241849191</v>
      </c>
    </row>
    <row r="57" spans="1:9" x14ac:dyDescent="0.25">
      <c r="A57">
        <v>2013</v>
      </c>
      <c r="B57" s="2">
        <v>39803.699999999997</v>
      </c>
      <c r="C57" s="2">
        <v>56843</v>
      </c>
      <c r="D57" s="2">
        <v>16489</v>
      </c>
      <c r="E57" s="2">
        <v>31743.8</v>
      </c>
      <c r="F57" s="2">
        <v>18876.099999999999</v>
      </c>
      <c r="G57" s="2">
        <v>163755.6</v>
      </c>
      <c r="H57">
        <f>_xlfn.RANK.EQ(production[[#This Row],[Total Production]],production[Total Production])</f>
        <v>9</v>
      </c>
      <c r="I57" s="3">
        <f>production[[#This Row],[Renewable]]/production[[#This Row],[Total Production]]</f>
        <v>0.11526995107342893</v>
      </c>
    </row>
    <row r="58" spans="1:9" x14ac:dyDescent="0.25">
      <c r="A58">
        <v>2014</v>
      </c>
      <c r="B58" s="2">
        <v>40341.5</v>
      </c>
      <c r="C58" s="2">
        <v>61745.9</v>
      </c>
      <c r="D58" s="2">
        <v>16675.099999999999</v>
      </c>
      <c r="E58" s="2">
        <v>37231.199999999997</v>
      </c>
      <c r="F58" s="2">
        <v>19593.399999999998</v>
      </c>
      <c r="G58" s="2">
        <v>175587.09999999998</v>
      </c>
      <c r="H58">
        <f>_xlfn.RANK.EQ(production[[#This Row],[Total Production]],production[Total Production])</f>
        <v>7</v>
      </c>
      <c r="I58" s="3">
        <f>production[[#This Row],[Renewable]]/production[[#This Row],[Total Production]]</f>
        <v>0.11158792416982796</v>
      </c>
    </row>
    <row r="59" spans="1:9" x14ac:dyDescent="0.25">
      <c r="A59">
        <v>2015</v>
      </c>
      <c r="B59" s="2">
        <v>35861.9</v>
      </c>
      <c r="C59" s="2">
        <v>65434.400000000001</v>
      </c>
      <c r="D59" s="2">
        <v>16673.8</v>
      </c>
      <c r="E59" s="2">
        <v>39403.699999999997</v>
      </c>
      <c r="F59" s="2">
        <v>19529.699999999997</v>
      </c>
      <c r="G59" s="2">
        <v>176903.5</v>
      </c>
      <c r="H59">
        <f>_xlfn.RANK.EQ(production[[#This Row],[Total Production]],production[Total Production])</f>
        <v>5</v>
      </c>
      <c r="I59" s="3">
        <f>production[[#This Row],[Renewable]]/production[[#This Row],[Total Production]]</f>
        <v>0.11039747659034443</v>
      </c>
    </row>
    <row r="60" spans="1:9" x14ac:dyDescent="0.25">
      <c r="A60">
        <v>2016</v>
      </c>
      <c r="B60" s="2">
        <v>29075.899999999998</v>
      </c>
      <c r="C60" s="2">
        <v>64856.1</v>
      </c>
      <c r="D60" s="2">
        <v>16853.8</v>
      </c>
      <c r="E60" s="2">
        <v>37057.699999999997</v>
      </c>
      <c r="F60" s="2">
        <v>20951.699999999997</v>
      </c>
      <c r="G60" s="2">
        <v>168795.2</v>
      </c>
      <c r="H60">
        <f>_xlfn.RANK.EQ(production[[#This Row],[Total Production]],production[Total Production])</f>
        <v>8</v>
      </c>
      <c r="I60" s="3">
        <f>production[[#This Row],[Renewable]]/production[[#This Row],[Total Production]]</f>
        <v>0.12412497511777583</v>
      </c>
    </row>
    <row r="61" spans="1:9" x14ac:dyDescent="0.25">
      <c r="A61">
        <v>2017</v>
      </c>
      <c r="B61" s="2">
        <v>31098.400000000001</v>
      </c>
      <c r="C61" s="2">
        <v>66937.8</v>
      </c>
      <c r="D61" s="2">
        <v>16837.900000000001</v>
      </c>
      <c r="E61" s="2">
        <v>39101.1</v>
      </c>
      <c r="F61" s="2">
        <v>22515.8</v>
      </c>
      <c r="G61" s="2">
        <v>176491</v>
      </c>
      <c r="H61">
        <f>_xlfn.RANK.EQ(production[[#This Row],[Total Production]],production[Total Production])</f>
        <v>6</v>
      </c>
      <c r="I61" s="3">
        <f>production[[#This Row],[Renewable]]/production[[#This Row],[Total Production]]</f>
        <v>0.1275747771841057</v>
      </c>
    </row>
    <row r="62" spans="1:9" x14ac:dyDescent="0.25">
      <c r="A62">
        <v>2018</v>
      </c>
      <c r="B62" s="2">
        <v>30560.9</v>
      </c>
      <c r="C62" s="2">
        <v>75524.3</v>
      </c>
      <c r="D62" s="2">
        <v>16876.3</v>
      </c>
      <c r="E62" s="2">
        <v>45624.700000000004</v>
      </c>
      <c r="F62" s="2">
        <v>23155.5</v>
      </c>
      <c r="G62" s="2">
        <v>191741.7</v>
      </c>
      <c r="H62">
        <f>_xlfn.RANK.EQ(production[[#This Row],[Total Production]],production[Total Production])</f>
        <v>3</v>
      </c>
      <c r="I62" s="3">
        <f>production[[#This Row],[Renewable]]/production[[#This Row],[Total Production]]</f>
        <v>0.12076402785622532</v>
      </c>
    </row>
    <row r="63" spans="1:9" x14ac:dyDescent="0.25">
      <c r="A63">
        <v>2019</v>
      </c>
      <c r="B63" s="2">
        <v>28581.300000000003</v>
      </c>
      <c r="C63" s="2">
        <v>83317.5</v>
      </c>
      <c r="D63" s="2">
        <v>16903.8</v>
      </c>
      <c r="E63" s="2">
        <v>51225</v>
      </c>
      <c r="F63" s="2">
        <v>23250.399999999998</v>
      </c>
      <c r="G63" s="2">
        <v>203277.99999999997</v>
      </c>
      <c r="H63">
        <f>_xlfn.RANK.EQ(production[[#This Row],[Total Production]],production[Total Production])</f>
        <v>1</v>
      </c>
      <c r="I63" s="3">
        <f>production[[#This Row],[Renewable]]/production[[#This Row],[Total Production]]</f>
        <v>0.11437735514910616</v>
      </c>
    </row>
    <row r="64" spans="1:9" x14ac:dyDescent="0.25">
      <c r="A64">
        <v>2020</v>
      </c>
      <c r="B64" s="2">
        <v>21446.400000000001</v>
      </c>
      <c r="C64" s="2">
        <v>83265.8</v>
      </c>
      <c r="D64" s="2">
        <v>16502</v>
      </c>
      <c r="E64" s="2">
        <v>47147.3</v>
      </c>
      <c r="F64" s="2">
        <v>23361.1</v>
      </c>
      <c r="G64" s="2">
        <v>191722.6</v>
      </c>
      <c r="H64">
        <f>_xlfn.RANK.EQ(production[[#This Row],[Total Production]],production[Total Production])</f>
        <v>4</v>
      </c>
      <c r="I64" s="3">
        <f>production[[#This Row],[Renewable]]/production[[#This Row],[Total Production]]</f>
        <v>0.12184844144613101</v>
      </c>
    </row>
    <row r="65" spans="1:9" x14ac:dyDescent="0.25">
      <c r="A65">
        <v>2021</v>
      </c>
      <c r="B65" s="2">
        <v>23285.300000000003</v>
      </c>
      <c r="C65" s="2">
        <v>85829.1</v>
      </c>
      <c r="D65" s="2">
        <v>16258</v>
      </c>
      <c r="E65" s="2">
        <v>46744.4</v>
      </c>
      <c r="F65" s="2">
        <v>24595.8</v>
      </c>
      <c r="G65" s="2">
        <v>196712.6</v>
      </c>
      <c r="H65">
        <f>_xlfn.RANK.EQ(production[[#This Row],[Total Production]],production[Total Production])</f>
        <v>2</v>
      </c>
      <c r="I65" s="3">
        <f>production[[#This Row],[Renewable]]/production[[#This Row],[Total Production]]</f>
        <v>0.12503418693057791</v>
      </c>
    </row>
    <row r="66" spans="1:9" x14ac:dyDescent="0.25">
      <c r="A66" t="s">
        <v>7</v>
      </c>
      <c r="B66" s="2">
        <f>SUBTOTAL(109,production[Coal])</f>
        <v>2252349.6999999993</v>
      </c>
      <c r="C66" s="2">
        <f>SUBTOTAL(109,production[Natural Gas])</f>
        <v>2897316.8</v>
      </c>
      <c r="D66" s="2">
        <f>SUBTOTAL(109,production[Nuclear])</f>
        <v>611530.1</v>
      </c>
      <c r="E66" s="2">
        <f>SUBTOTAL(109,production[Petroleum])</f>
        <v>2038400.6999999997</v>
      </c>
      <c r="F66" s="2">
        <f>SUBTOTAL(109,production[Renewable])</f>
        <v>779472.4</v>
      </c>
      <c r="G66" s="2">
        <f>SUBTOTAL(109,production[Total Production])</f>
        <v>8579069.7000000011</v>
      </c>
    </row>
  </sheetData>
  <mergeCells count="1">
    <mergeCell ref="A1:I1"/>
  </mergeCells>
  <phoneticPr fontId="2" type="noConversion"/>
  <conditionalFormatting sqref="I4:I65">
    <cfRule type="cellIs" dxfId="1" priority="2" operator="lessThan">
      <formula>0.08</formula>
    </cfRule>
    <cfRule type="cellIs" dxfId="0" priority="1" operator="greaterThanOrEqual">
      <formula>0.11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DF2F-9157-41B4-9E18-4A01E3E3D88D}">
  <dimension ref="A1:B6"/>
  <sheetViews>
    <sheetView tabSelected="1" topLeftCell="A4" workbookViewId="0">
      <selection activeCell="B7" sqref="B7"/>
    </sheetView>
  </sheetViews>
  <sheetFormatPr defaultRowHeight="15" x14ac:dyDescent="0.25"/>
  <cols>
    <col min="1" max="1" width="17.28515625" style="6" bestFit="1" customWidth="1"/>
    <col min="2" max="2" width="100.7109375" style="8" customWidth="1"/>
  </cols>
  <sheetData>
    <row r="1" spans="1:2" s="4" customFormat="1" x14ac:dyDescent="0.25">
      <c r="A1" s="5" t="s">
        <v>11</v>
      </c>
      <c r="B1" s="7" t="s">
        <v>12</v>
      </c>
    </row>
    <row r="2" spans="1:2" ht="110.1" customHeight="1" x14ac:dyDescent="0.25">
      <c r="A2" s="6" t="s">
        <v>13</v>
      </c>
      <c r="B2" s="8" t="s">
        <v>18</v>
      </c>
    </row>
    <row r="3" spans="1:2" ht="110.1" customHeight="1" x14ac:dyDescent="0.25">
      <c r="A3" s="6" t="s">
        <v>14</v>
      </c>
      <c r="B3" s="8" t="s">
        <v>19</v>
      </c>
    </row>
    <row r="4" spans="1:2" ht="110.1" customHeight="1" x14ac:dyDescent="0.25">
      <c r="A4" s="6" t="s">
        <v>15</v>
      </c>
      <c r="B4" s="8" t="s">
        <v>20</v>
      </c>
    </row>
    <row r="5" spans="1:2" ht="110.1" customHeight="1" x14ac:dyDescent="0.25">
      <c r="A5" s="6" t="s">
        <v>16</v>
      </c>
      <c r="B5" s="8" t="s">
        <v>21</v>
      </c>
    </row>
    <row r="6" spans="1:2" ht="110.1" customHeight="1" x14ac:dyDescent="0.25">
      <c r="A6" s="6" t="s">
        <v>17</v>
      </c>
      <c r="B6" s="8"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E M E A A B Q S w M E F A A C A A g A r H g 1 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r H g 1 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x 4 N V g R w L L H P Q E A A D 0 C A A A T A B w A R m 9 y b X V s Y X M v U 2 V j d G l v b j E u b S C i G A A o o B Q A A A A A A A A A A A A A A A A A A A A A A A A A A A B t k c t q w z A Q R f c G / 4 N Q N w 4 I Q 0 I f 0 O B F c f r a h L R 2 F y X u Q p G n i a m k M X o k h J B / r x K H p g R r I 8 0 9 w 5 0 r y Y J w D W p S d P t w H E d x Z F f c Q E 1 a g 7 X v c E Y k u D g i Y R X o j Y C g 5 H a d T l B 4 B d o l T 4 2 E N E f t Q m E T m t 9 X H x a M r R Y t b k D K a g L 2 x 2 F b n T 1 T Y d d 0 w O Y T k I 1 q H J i M M s p I j t I r b b M 7 R h 6 1 w L r R y 2 w 4 u h k x 8 u b R Q e G 2 E r L z M Z 2 i h q 8 B 6 7 J d 0 Z l B F V h N X o D X I Q A N Q U u + C I 0 n c t K T 7 h q M z E / 6 g 5 S F 4 J I b m z n j / 1 v m K 6 6 X w b H c t n C 2 K w 3 X 9 h u N 6 g I f o E 1 6 5 r P d j n 4 C N + F q r 9 r d X q e H z j 0 j O 5 o j l 0 F 1 o S b a q w W Y o z z l z h s u y T O 3 f d Q L 2 b l d k h k 4 g x K 8 6 m H v o G F z i N 3 D S n R h 2 u z v X y 5 a 9 o M 4 a n T v W 4 x / A V B L A Q I t A B Q A A g A I A K x 4 N V j 0 d A 9 2 p A A A A P Y A A A A S A A A A A A A A A A A A A A A A A A A A A A B D b 2 5 m a W c v U G F j a 2 F n Z S 5 4 b W x Q S w E C L Q A U A A I A C A C s e D V Y D 8 r p q 6 Q A A A D p A A A A E w A A A A A A A A A A A A A A A A D w A A A A W 0 N v b n R l b n R f V H l w Z X N d L n h t b F B L A Q I t A B Q A A g A I A K x 4 N V g R w L L H P Q E A A D 0 C A A A T A A A A A A A A A A A A A A A A A O E B A A B G b 3 J t d W x h c y 9 T Z W N 0 a W 9 u M S 5 t U E s F B g A A A A A D A A M A w g A A A G s 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U M A A A A A A A A s w 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w c m 9 k d W N 0 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F 1 Z X J 5 S U Q i I F Z h b H V l P S J z Z j c y Y T I 1 N j U t Y j N i N C 0 0 Z D E y L W E y O G Y t O D Y z Z D U y O D Y 0 O T l m I i A v P j x F b n R y e S B U e X B l P S J C d W Z m Z X J O Z X h 0 U m V m c m V z a C I g V m F s d W U 9 I m w x I i A v P j x F b n R y e S B U e X B l P S J S Z X N 1 b H R U e X B l I i B W Y W x 1 Z T 0 i c 1 R h Y m x l I i A v P j x F b n R y e S B U e X B l P S J O Y W 1 l V X B k Y X R l Z E F m d G V y R m l s b C I g V m F s d W U 9 I m w w I i A v P j x F b n R y e S B U e X B l P S J S Z W N v d m V y e V R h c m d l d F N o Z W V 0 I i B W Y W x 1 Z T 0 i c 1 B y b 2 R 1 Y 3 R p b 2 4 i I C 8 + P E V u d H J 5 I F R 5 c G U 9 I l J l Y 2 9 2 Z X J 5 V G F y Z 2 V 0 Q 2 9 s d W 1 u I i B W Y W x 1 Z T 0 i b D E i I C 8 + P E V u d H J 5 I F R 5 c G U 9 I l J l Y 2 9 2 Z X J 5 V G F y Z 2 V 0 U m 9 3 I i B W Y W x 1 Z T 0 i b D M i I C 8 + P E V u d H J 5 I F R 5 c G U 9 I k Z p b G x U Y X J n Z X Q i I F Z h b H V l P S J z c H J v Z H V j d G l v b i I g L z 4 8 R W 5 0 c n k g V H l w Z T 0 i R m l s b G V k Q 2 9 t c G x l d G V S Z X N 1 b H R U b 1 d v c m t z a G V l d C I g V m F s d W U 9 I m w x I i A v P j x F b n R y e S B U e X B l P S J B Z G R l Z F R v R G F 0 Y U 1 v Z G V s I i B W Y W x 1 Z T 0 i b D A i I C 8 + P E V u d H J 5 I F R 5 c G U 9 I k Z p b G x D b 3 V u d C I g V m F s d W U 9 I m w 2 M i I g L z 4 8 R W 5 0 c n k g V H l w Z T 0 i R m l s b E V y c m 9 y Q 2 9 k Z S I g V m F s d W U 9 I n N V b m t u b 3 d u I i A v P j x F b n R y e S B U e X B l P S J G a W x s R X J y b 3 J D b 3 V u d C I g V m F s d W U 9 I m w w I i A v P j x F b n R y e S B U e X B l P S J G a W x s T G F z d F V w Z G F 0 Z W Q i I F Z h b H V l P S J k M j A y N C 0 w M S 0 y M V Q y M D o w N T o y N C 4 w N z Q 1 M z M 2 W i I g L z 4 8 R W 5 0 c n k g V H l w Z T 0 i R m l s b E N v b H V t b l R 5 c G V z I i B W Y W x 1 Z T 0 i c 0 F 3 V U Z C U V V G Q l E 9 P S I g L z 4 8 R W 5 0 c n k g V H l w Z T 0 i R m l s b E N v b H V t b k 5 h b W V z I i B W Y W x 1 Z T 0 i c 1 s m c X V v d D t Z Z W F y J n F 1 b 3 Q 7 L C Z x d W 9 0 O 0 N v Y W w m c X V v d D s s J n F 1 b 3 Q 7 T m F 0 d X J h b C B H Y X M m c X V v d D s s J n F 1 b 3 Q 7 T n V j b G V h c i Z x d W 9 0 O y w m c X V v d D t Q Z X R y b 2 x l d W 0 m c X V v d D s s J n F 1 b 3 Q 7 U m V u Z X d h Y m x l J n F 1 b 3 Q 7 L C Z x d W 9 0 O 1 R v d G F s I F B y b 2 R 1 Y 3 R p b 2 4 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w c m 9 k d W N 0 a W 9 u L 0 F 1 d G 9 S Z W 1 v d m V k Q 2 9 s d W 1 u c z E u e 1 l l Y X I s M H 0 m c X V v d D s s J n F 1 b 3 Q 7 U 2 V j d G l v b j E v c H J v Z H V j d G l v b i 9 B d X R v U m V t b 3 Z l Z E N v b H V t b n M x L n t D b 2 F s L D F 9 J n F 1 b 3 Q 7 L C Z x d W 9 0 O 1 N l Y 3 R p b 2 4 x L 3 B y b 2 R 1 Y 3 R p b 2 4 v Q X V 0 b 1 J l b W 9 2 Z W R D b 2 x 1 b W 5 z M S 5 7 T m F 0 d X J h b C B H Y X M s M n 0 m c X V v d D s s J n F 1 b 3 Q 7 U 2 V j d G l v b j E v c H J v Z H V j d G l v b i 9 B d X R v U m V t b 3 Z l Z E N v b H V t b n M x L n t O d W N s Z W F y L D N 9 J n F 1 b 3 Q 7 L C Z x d W 9 0 O 1 N l Y 3 R p b 2 4 x L 3 B y b 2 R 1 Y 3 R p b 2 4 v Q X V 0 b 1 J l b W 9 2 Z W R D b 2 x 1 b W 5 z M S 5 7 U G V 0 c m 9 s Z X V t L D R 9 J n F 1 b 3 Q 7 L C Z x d W 9 0 O 1 N l Y 3 R p b 2 4 x L 3 B y b 2 R 1 Y 3 R p b 2 4 v Q X V 0 b 1 J l b W 9 2 Z W R D b 2 x 1 b W 5 z M S 5 7 U m V u Z X d h Y m x l L D V 9 J n F 1 b 3 Q 7 L C Z x d W 9 0 O 1 N l Y 3 R p b 2 4 x L 3 B y b 2 R 1 Y 3 R p b 2 4 v Q X V 0 b 1 J l b W 9 2 Z W R D b 2 x 1 b W 5 z M S 5 7 V G 9 0 Y W w g U H J v Z H V j d G l v b i w 2 f S Z x d W 9 0 O 1 0 s J n F 1 b 3 Q 7 Q 2 9 s d W 1 u Q 2 9 1 b n Q m c X V v d D s 6 N y w m c X V v d D t L Z X l D b 2 x 1 b W 5 O Y W 1 l c y Z x d W 9 0 O z p b X S w m c X V v d D t D b 2 x 1 b W 5 J Z G V u d G l 0 a W V z J n F 1 b 3 Q 7 O l s m c X V v d D t T Z W N 0 a W 9 u M S 9 w c m 9 k d W N 0 a W 9 u L 0 F 1 d G 9 S Z W 1 v d m V k Q 2 9 s d W 1 u c z E u e 1 l l Y X I s M H 0 m c X V v d D s s J n F 1 b 3 Q 7 U 2 V j d G l v b j E v c H J v Z H V j d G l v b i 9 B d X R v U m V t b 3 Z l Z E N v b H V t b n M x L n t D b 2 F s L D F 9 J n F 1 b 3 Q 7 L C Z x d W 9 0 O 1 N l Y 3 R p b 2 4 x L 3 B y b 2 R 1 Y 3 R p b 2 4 v Q X V 0 b 1 J l b W 9 2 Z W R D b 2 x 1 b W 5 z M S 5 7 T m F 0 d X J h b C B H Y X M s M n 0 m c X V v d D s s J n F 1 b 3 Q 7 U 2 V j d G l v b j E v c H J v Z H V j d G l v b i 9 B d X R v U m V t b 3 Z l Z E N v b H V t b n M x L n t O d W N s Z W F y L D N 9 J n F 1 b 3 Q 7 L C Z x d W 9 0 O 1 N l Y 3 R p b 2 4 x L 3 B y b 2 R 1 Y 3 R p b 2 4 v Q X V 0 b 1 J l b W 9 2 Z W R D b 2 x 1 b W 5 z M S 5 7 U G V 0 c m 9 s Z X V t L D R 9 J n F 1 b 3 Q 7 L C Z x d W 9 0 O 1 N l Y 3 R p b 2 4 x L 3 B y b 2 R 1 Y 3 R p b 2 4 v Q X V 0 b 1 J l b W 9 2 Z W R D b 2 x 1 b W 5 z M S 5 7 U m V u Z X d h Y m x l L D V 9 J n F 1 b 3 Q 7 L C Z x d W 9 0 O 1 N l Y 3 R p b 2 4 x L 3 B y b 2 R 1 Y 3 R p b 2 4 v Q X V 0 b 1 J l b W 9 2 Z W R D b 2 x 1 b W 5 z M S 5 7 V G 9 0 Y W w g U H J v Z H V j d G l v b i w 2 f S Z x d W 9 0 O 1 0 s J n F 1 b 3 Q 7 U m V s Y X R p b 2 5 z a G l w S W 5 m b y Z x d W 9 0 O z p b X X 0 i I C 8 + P C 9 T d G F i b G V F b n R y a W V z P j w v S X R l b T 4 8 S X R l b T 4 8 S X R l b U x v Y 2 F 0 a W 9 u P j x J d G V t V H l w Z T 5 G b 3 J t d W x h P C 9 J d G V t V H l w Z T 4 8 S X R l b V B h d G g + U 2 V j d G l v b j E v c H J v Z H V j d G l v b i 9 T b 3 V y Y 2 U 8 L 0 l 0 Z W 1 Q Y X R o P j w v S X R l b U x v Y 2 F 0 a W 9 u P j x T d G F i b G V F b n R y a W V z I C 8 + P C 9 J d G V t P j x J d G V t P j x J d G V t T G 9 j Y X R p b 2 4 + P E l 0 Z W 1 U e X B l P k Z v c m 1 1 b G E 8 L 0 l 0 Z W 1 U e X B l P j x J d G V t U G F 0 a D 5 T Z W N 0 a W 9 u M S 9 w c m 9 k d W N 0 a W 9 u L 1 B y b 2 1 v d G V k J T I w S G V h Z G V y c z w v S X R l b V B h d G g + P C 9 J d G V t T G 9 j Y X R p b 2 4 + P F N 0 Y W J s Z U V u d H J p Z X M g L z 4 8 L 0 l 0 Z W 0 + P E l 0 Z W 0 + P E l 0 Z W 1 M b 2 N h d G l v b j 4 8 S X R l b V R 5 c G U + R m 9 y b X V s Y T w v S X R l b V R 5 c G U + P E l 0 Z W 1 Q Y X R o P l N l Y 3 R p b 2 4 x L 3 B y b 2 R 1 Y 3 R p b 2 4 v Q 2 h h b m d l Z C U y M F R 5 c G U 8 L 0 l 0 Z W 1 Q Y X R o P j w v S X R l b U x v Y 2 F 0 a W 9 u P j x T d G F i b G V F b n R y a W V z I C 8 + P C 9 J d G V t P j w v S X R l b X M + P C 9 M b 2 N h b F B h Y 2 t h Z 2 V N Z X R h Z G F 0 Y U Z p b G U + F g A A A F B L B Q Y A A A A A A A A A A A A A A A A A A A A A A A D a A A A A A Q A A A N C M n d 8 B F d E R j H o A w E / C l + s B A A A A B m I b v 7 i y b U q g V O A H W 8 K n r w A A A A A C A A A A A A A D Z g A A w A A A A B A A A A A 1 1 T Y Z h f G C C A o m l q a v 5 i 5 o A A A A A A S A A A C g A A A A E A A A A P d m 5 o O f Z S 2 H 1 x p L W Q 8 0 A e R Q A A A A C S V k y 3 b B 4 k x j f B R b U S b T L g 8 6 k 0 V s d Z u P 8 3 j y 1 F 6 S e 0 3 T a 5 V a + E c h H h e 8 B K V 0 B r q y F 9 k J T 1 n A t o j 8 O G 7 y k i / 8 E B E s 5 t A y C 2 W X m h v y f T e C V b Y U A A A A z E M S V P 6 E v x 7 K 5 W w c j G u 3 K D n H e L E = < / 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BB9D8C422C5C247A9986974DA5711EF" ma:contentTypeVersion="19" ma:contentTypeDescription="Create a new document." ma:contentTypeScope="" ma:versionID="c1cea93f3d8889c8d4dce9131e06a6cd">
  <xsd:schema xmlns:xsd="http://www.w3.org/2001/XMLSchema" xmlns:xs="http://www.w3.org/2001/XMLSchema" xmlns:p="http://schemas.microsoft.com/office/2006/metadata/properties" xmlns:ns2="9ce74c6f-0b4d-4e58-bc88-16eb9a3f2174" xmlns:ns3="efe8fa35-cd42-4519-861a-518b090cec4b" targetNamespace="http://schemas.microsoft.com/office/2006/metadata/properties" ma:root="true" ma:fieldsID="7d0762ea4dcff78549f2fac921a9f642" ns2:_="" ns3:_="">
    <xsd:import namespace="9ce74c6f-0b4d-4e58-bc88-16eb9a3f2174"/>
    <xsd:import namespace="efe8fa35-cd42-4519-861a-518b090cec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TaxCatchAll" minOccurs="0"/>
                <xsd:element ref="ns2:lcf76f155ced4ddcb4097134ff3c332f"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e74c6f-0b4d-4e58-bc88-16eb9a3f2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bafe79d-3d34-4b47-ba45-d446bc85ef04"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e8fa35-cd42-4519-861a-518b090cec4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8bed8d1-a202-46b9-90bf-c9d1e038d253}" ma:internalName="TaxCatchAll" ma:showField="CatchAllData" ma:web="efe8fa35-cd42-4519-861a-518b090cec4b">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ce74c6f-0b4d-4e58-bc88-16eb9a3f2174">
      <Terms xmlns="http://schemas.microsoft.com/office/infopath/2007/PartnerControls"/>
    </lcf76f155ced4ddcb4097134ff3c332f>
    <TaxCatchAll xmlns="efe8fa35-cd42-4519-861a-518b090cec4b" xsi:nil="true"/>
  </documentManagement>
</p:properties>
</file>

<file path=customXml/itemProps1.xml><?xml version="1.0" encoding="utf-8"?>
<ds:datastoreItem xmlns:ds="http://schemas.openxmlformats.org/officeDocument/2006/customXml" ds:itemID="{04FFB8B6-6827-4AE3-A946-BE8177CDF7D5}">
  <ds:schemaRefs>
    <ds:schemaRef ds:uri="http://schemas.microsoft.com/DataMashup"/>
  </ds:schemaRefs>
</ds:datastoreItem>
</file>

<file path=customXml/itemProps2.xml><?xml version="1.0" encoding="utf-8"?>
<ds:datastoreItem xmlns:ds="http://schemas.openxmlformats.org/officeDocument/2006/customXml" ds:itemID="{482E9C23-1BA2-4B18-AAD6-E125B300FD05}"/>
</file>

<file path=customXml/itemProps3.xml><?xml version="1.0" encoding="utf-8"?>
<ds:datastoreItem xmlns:ds="http://schemas.openxmlformats.org/officeDocument/2006/customXml" ds:itemID="{35B6D545-228A-40A3-B83B-9D6420E59E1B}"/>
</file>

<file path=customXml/itemProps4.xml><?xml version="1.0" encoding="utf-8"?>
<ds:datastoreItem xmlns:ds="http://schemas.openxmlformats.org/officeDocument/2006/customXml" ds:itemID="{1EBC1376-748B-406E-A668-A4310C753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Production</vt:lpstr>
      <vt:lpstr>Analysis Questions</vt:lpstr>
      <vt:lpstr>Production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Powell</dc:creator>
  <cp:lastModifiedBy>Brian Powell</cp:lastModifiedBy>
  <dcterms:created xsi:type="dcterms:W3CDTF">2024-01-21T20:04:33Z</dcterms:created>
  <dcterms:modified xsi:type="dcterms:W3CDTF">2024-01-22T01:23:32Z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0x0101000BB9D8C422C5C247A9986974DA5711EF</vt:lpwstr>
  </property>
</Properties>
</file>