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estvirginiauniversity.sharepoint.com/sites/CS101/Shared Documents/Course Content/Homework Help Projects/HW 2 Help/Healthcare Spending/"/>
    </mc:Choice>
  </mc:AlternateContent>
  <xr:revisionPtr revIDLastSave="5" documentId="8_{F5D46379-7F97-4FE1-A9DC-CF3C80FC6086}" xr6:coauthVersionLast="47" xr6:coauthVersionMax="47" xr10:uidLastSave="{8D5E88DC-59B1-411D-A620-AF7F47E7A90F}"/>
  <bookViews>
    <workbookView xWindow="-120" yWindow="-120" windowWidth="19440" windowHeight="10320" activeTab="3" xr2:uid="{47393973-B455-418B-A6F5-072D73FF40E1}"/>
  </bookViews>
  <sheets>
    <sheet name="Health Spending PivotTable" sheetId="4" r:id="rId1"/>
    <sheet name="Health Spending" sheetId="1" r:id="rId2"/>
    <sheet name="Scenarios" sheetId="2" r:id="rId3"/>
    <sheet name="Analysis Questions" sheetId="3" r:id="rId4"/>
  </sheets>
  <calcPr calcId="191029"/>
  <pivotCaches>
    <pivotCache cacheId="8"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7" i="2" l="1"/>
  <c r="E7" i="2" s="1"/>
  <c r="F7" i="2" s="1"/>
  <c r="D6" i="2"/>
  <c r="E6" i="2" s="1"/>
  <c r="F6" i="2" s="1"/>
  <c r="G6" i="2" s="1"/>
  <c r="H6" i="2" s="1"/>
  <c r="I6" i="2" s="1"/>
  <c r="J6" i="2" s="1"/>
  <c r="K6" i="2" s="1"/>
  <c r="L6" i="2" s="1"/>
  <c r="M6" i="2" s="1"/>
  <c r="C8" i="2"/>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D8" i="2" l="1"/>
  <c r="G7" i="2"/>
  <c r="F8" i="2"/>
  <c r="E8" i="2"/>
  <c r="G8" i="2" l="1"/>
  <c r="H7" i="2"/>
  <c r="H8" i="2" l="1"/>
  <c r="I7" i="2"/>
  <c r="I8" i="2" l="1"/>
  <c r="J7" i="2"/>
  <c r="K7" i="2" l="1"/>
  <c r="J8" i="2"/>
  <c r="L7" i="2" l="1"/>
  <c r="K8" i="2"/>
  <c r="M7" i="2" l="1"/>
  <c r="M8" i="2" s="1"/>
  <c r="L8" i="2"/>
</calcChain>
</file>

<file path=xl/sharedStrings.xml><?xml version="1.0" encoding="utf-8"?>
<sst xmlns="http://schemas.openxmlformats.org/spreadsheetml/2006/main" count="227" uniqueCount="49">
  <si>
    <t>Region</t>
  </si>
  <si>
    <t>Year</t>
  </si>
  <si>
    <t>GDP per Capita</t>
  </si>
  <si>
    <t>Government Health Spending per Capita</t>
  </si>
  <si>
    <t>Private Health Spending per Capita</t>
  </si>
  <si>
    <t>Foreign Health Spending per Capita</t>
  </si>
  <si>
    <t>Total Health Spending per Capita</t>
  </si>
  <si>
    <t>East Asia &amp; Pacific</t>
  </si>
  <si>
    <t>Europe &amp; Central Asia</t>
  </si>
  <si>
    <t>Latin America &amp; Caribbean</t>
  </si>
  <si>
    <t>Middle East &amp; North Africa</t>
  </si>
  <si>
    <t>North America</t>
  </si>
  <si>
    <t>South Asia</t>
  </si>
  <si>
    <t>Sub-Saharan Africa</t>
  </si>
  <si>
    <t>Healthcare Spending</t>
  </si>
  <si>
    <t>Min Spending</t>
  </si>
  <si>
    <t>Max Spending</t>
  </si>
  <si>
    <t>GDP Percentage</t>
  </si>
  <si>
    <t>Government vs Private</t>
  </si>
  <si>
    <t>(All)</t>
  </si>
  <si>
    <t>Row Labels</t>
  </si>
  <si>
    <t>Grand Total</t>
  </si>
  <si>
    <t>2000-2004</t>
  </si>
  <si>
    <t>2005-2009</t>
  </si>
  <si>
    <t>2010-2014</t>
  </si>
  <si>
    <t>2015-2019</t>
  </si>
  <si>
    <t>2020-2024</t>
  </si>
  <si>
    <t>Average of Government Health Spending per Capita</t>
  </si>
  <si>
    <t>Average of Private Health Spending per Capita</t>
  </si>
  <si>
    <t>Average of Foreign Health Spending per Capita</t>
  </si>
  <si>
    <t>Average of Total Health Spending per Capita</t>
  </si>
  <si>
    <t>Healthcare Spending Scenarios for Low-Spending Regions</t>
  </si>
  <si>
    <t>Annual Growth</t>
  </si>
  <si>
    <t>Projected Sub-Saharan Africa Spending</t>
  </si>
  <si>
    <t>Projected South Asia Spending</t>
  </si>
  <si>
    <t>Gap between Sub-Saharan Africa and South Asia</t>
  </si>
  <si>
    <t>Closing Gap by 2033</t>
  </si>
  <si>
    <t>Question Step</t>
  </si>
  <si>
    <t>Response</t>
  </si>
  <si>
    <t>13a</t>
  </si>
  <si>
    <t>13b</t>
  </si>
  <si>
    <t>13c</t>
  </si>
  <si>
    <t>13d</t>
  </si>
  <si>
    <t>13e</t>
  </si>
  <si>
    <t>Most employers provide health insurance as a benefit for full-time employees, either by purchasing insurance policies or self-funding bills as they come due. If healthcare costs increase, self-funded employers pay the increased bills themselves. Insurance companies pass along the added expense in the form of higher premiums.
Either way, this means that more of the money earmarked for employee compensation ends up going to healthcare expenses, reducing the amount of money available to provide raises to employees.</t>
  </si>
  <si>
    <t>People in North America might receive better healthcare, but it is probably not 15 times better. Wealthier countries can afford better treatments and medications, but these are often much more expensive even if they offer a small improvement in efficacy. Labor costs are also higher in countries like the United States and Canada than in Latin America and the Caribbean, which further helps to account for the differences in spending.</t>
  </si>
  <si>
    <t>Americans often live less-healthy lifestyles than Europeans. Americans tend to be more sedentary, getting far less walking and exercise in than many Europeans. They also tend to eat less healthy foods. These conditions can result in poor health outcomes even with expensive treatments.</t>
  </si>
  <si>
    <t>Since the early 2000s, the United States has provided billions of dollars to Sub-Saharan Africa through the PEPFAR program to help fund HIV/AIDS treatment. The U.S. estimates that by 2023, the program had saved over 25 million lives.</t>
  </si>
  <si>
    <t>Countries with low GDPs, meaning their economies are small, generally cannot afford to spend much money on healthcare. This often leads to poor health outcomes, with a sicker population and younger deaths than there might otherwise be. A population that is in poor health is less likely to be working and contributing to the economy, helping to reduce the amount of the GDP. It becomes a self-reinforcing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</si>
</sst>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4" x14ac:knownFonts="1">
    <font>
      <sz val="11"/>
      <color theme="1"/>
      <name val="Aptos Narrow"/>
      <family val="2"/>
      <scheme val="minor"/>
    </font>
    <font>
      <b/>
      <sz val="15"/>
      <color theme="3"/>
      <name val="Aptos Narrow"/>
      <family val="2"/>
      <scheme val="minor"/>
    </font>
    <font>
      <b/>
      <sz val="11"/>
      <color theme="1"/>
      <name val="Aptos Narrow"/>
      <family val="2"/>
      <scheme val="minor"/>
    </font>
    <font>
      <sz val="8"/>
      <name val="Aptos Narrow"/>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s>
  <borders count="2">
    <border>
      <left/>
      <right/>
      <top/>
      <bottom/>
      <diagonal/>
    </border>
    <border>
      <left/>
      <right/>
      <top/>
      <bottom style="thick">
        <color theme="4"/>
      </bottom>
      <diagonal/>
    </border>
  </borders>
  <cellStyleXfs count="2">
    <xf numFmtId="0" fontId="0" fillId="0" borderId="0"/>
    <xf numFmtId="0" fontId="1" fillId="0" borderId="1" applyNumberFormat="0" applyFill="0" applyAlignment="0" applyProtection="0"/>
  </cellStyleXfs>
  <cellXfs count="17">
    <xf numFmtId="0" fontId="0" fillId="0" borderId="0" xfId="0"/>
    <xf numFmtId="164" fontId="0" fillId="0" borderId="0" xfId="0" applyNumberFormat="1"/>
    <xf numFmtId="165"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166" fontId="0" fillId="0" borderId="0" xfId="0" applyNumberFormat="1"/>
    <xf numFmtId="0" fontId="0" fillId="2" borderId="0" xfId="0" applyFill="1"/>
    <xf numFmtId="0" fontId="0" fillId="3" borderId="0" xfId="0" applyFill="1"/>
    <xf numFmtId="10" fontId="0" fillId="0" borderId="0" xfId="0" applyNumberFormat="1"/>
    <xf numFmtId="164" fontId="0" fillId="3" borderId="0" xfId="0" applyNumberFormat="1" applyFill="1"/>
    <xf numFmtId="0" fontId="2" fillId="0" borderId="0" xfId="0" applyFont="1"/>
    <xf numFmtId="0" fontId="2" fillId="0" borderId="0" xfId="0" applyFont="1" applyAlignment="1">
      <alignment vertical="top"/>
    </xf>
    <xf numFmtId="0" fontId="0" fillId="0" borderId="0" xfId="0" applyAlignment="1">
      <alignment vertical="top"/>
    </xf>
    <xf numFmtId="0" fontId="2" fillId="0" borderId="0" xfId="0" applyFont="1" applyAlignment="1">
      <alignment vertical="top" wrapText="1"/>
    </xf>
    <xf numFmtId="0" fontId="0" fillId="0" borderId="0" xfId="0" applyAlignment="1">
      <alignment vertical="top" wrapText="1"/>
    </xf>
    <xf numFmtId="0" fontId="1" fillId="0" borderId="1" xfId="1"/>
  </cellXfs>
  <cellStyles count="2">
    <cellStyle name="Heading 1" xfId="1" builtinId="16"/>
    <cellStyle name="Normal" xfId="0" builtinId="0"/>
  </cellStyles>
  <dxfs count="10">
    <dxf>
      <numFmt numFmtId="0" formatCode="General"/>
    </dxf>
    <dxf>
      <numFmt numFmtId="165" formatCode="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ian Powell" refreshedDate="46222.785490856484" createdVersion="8" refreshedVersion="8" minRefreshableVersion="3" recordCount="147" xr:uid="{5F32E648-C565-4FD6-9A14-302D296A0069}">
  <cacheSource type="worksheet">
    <worksheetSource name="healthspending"/>
  </cacheSource>
  <cacheFields count="11">
    <cacheField name="Region" numFmtId="0">
      <sharedItems count="7">
        <s v="East Asia &amp; Pacific"/>
        <s v="Europe &amp; Central Asia"/>
        <s v="Latin America &amp; Caribbean"/>
        <s v="Middle East &amp; North Africa"/>
        <s v="North America"/>
        <s v="South Asia"/>
        <s v="Sub-Saharan Africa"/>
      </sharedItems>
    </cacheField>
    <cacheField name="Year" numFmtId="0">
      <sharedItems containsSemiMixedTypes="0" containsString="0" containsNumber="1" containsInteger="1" minValue="2003" maxValue="2023" count="21">
        <n v="2003"/>
        <n v="2004"/>
        <n v="2005"/>
        <n v="2006"/>
        <n v="2007"/>
        <n v="2008"/>
        <n v="2009"/>
        <n v="2010"/>
        <n v="2011"/>
        <n v="2012"/>
        <n v="2013"/>
        <n v="2014"/>
        <n v="2015"/>
        <n v="2016"/>
        <n v="2017"/>
        <n v="2018"/>
        <n v="2019"/>
        <n v="2020"/>
        <n v="2021"/>
        <n v="2022"/>
        <n v="2023"/>
      </sharedItems>
      <fieldGroup base="1">
        <rangePr autoStart="0" startNum="2000" endNum="2023" groupInterval="5"/>
        <groupItems count="7">
          <s v="&lt;2000"/>
          <s v="2000-2004"/>
          <s v="2005-2009"/>
          <s v="2010-2014"/>
          <s v="2015-2019"/>
          <s v="2020-2024"/>
          <s v="&gt;2025"/>
        </groupItems>
      </fieldGroup>
    </cacheField>
    <cacheField name="GDP per Capita" numFmtId="164">
      <sharedItems containsSemiMixedTypes="0" containsString="0" containsNumber="1" minValue="532.66" maxValue="79647.64"/>
    </cacheField>
    <cacheField name="Government Health Spending per Capita" numFmtId="164">
      <sharedItems containsSemiMixedTypes="0" containsString="0" containsNumber="1" minValue="4.1900000000000004" maxValue="6958.99"/>
    </cacheField>
    <cacheField name="Private Health Spending per Capita" numFmtId="164">
      <sharedItems containsSemiMixedTypes="0" containsString="0" containsNumber="1" minValue="16.11" maxValue="5739.74"/>
    </cacheField>
    <cacheField name="Foreign Health Spending per Capita" numFmtId="164">
      <sharedItems containsSemiMixedTypes="0" containsString="0" containsNumber="1" minValue="0" maxValue="13.51"/>
    </cacheField>
    <cacheField name="Total Health Spending per Capita" numFmtId="164">
      <sharedItems containsSemiMixedTypes="0" containsString="0" containsNumber="1" minValue="20.74" maxValue="12698.73"/>
    </cacheField>
    <cacheField name="Min Spending" numFmtId="164">
      <sharedItems containsSemiMixedTypes="0" containsString="0" containsNumber="1" minValue="0" maxValue="13.51"/>
    </cacheField>
    <cacheField name="Max Spending" numFmtId="164">
      <sharedItems containsSemiMixedTypes="0" containsString="0" containsNumber="1" minValue="16.11" maxValue="6958.99"/>
    </cacheField>
    <cacheField name="GDP Percentage" numFmtId="165">
      <sharedItems containsSemiMixedTypes="0" containsString="0" containsNumber="1" minValue="2.8884446875623061E-2" maxValue="0.17700486217317205"/>
    </cacheField>
    <cacheField name="Government vs Private" numFmtId="0">
      <sharedItems count="2">
        <s v="More Government Spending"/>
        <s v="More Private Spending"/>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7">
  <r>
    <x v="0"/>
    <x v="0"/>
    <n v="4188.46"/>
    <n v="173.18"/>
    <n v="79.59"/>
    <n v="0.25"/>
    <n v="253.02"/>
    <n v="0.25"/>
    <n v="173.18"/>
    <n v="6.0408837615734665E-2"/>
    <x v="0"/>
  </r>
  <r>
    <x v="0"/>
    <x v="1"/>
    <n v="4657.51"/>
    <n v="192.17"/>
    <n v="87.2"/>
    <n v="0.34"/>
    <n v="279.70999999999998"/>
    <n v="0.34"/>
    <n v="192.17"/>
    <n v="6.0055694995823944E-2"/>
    <x v="0"/>
  </r>
  <r>
    <x v="0"/>
    <x v="2"/>
    <n v="4931.63"/>
    <n v="201"/>
    <n v="92.44"/>
    <n v="0.43"/>
    <n v="293.86"/>
    <n v="0.43"/>
    <n v="201"/>
    <n v="5.9586789763222306E-2"/>
    <x v="0"/>
  </r>
  <r>
    <x v="0"/>
    <x v="3"/>
    <n v="5191.91"/>
    <n v="201.07"/>
    <n v="98.34"/>
    <n v="0.45"/>
    <n v="299.86"/>
    <n v="0.45"/>
    <n v="201.07"/>
    <n v="5.7755238438262607E-2"/>
    <x v="0"/>
  </r>
  <r>
    <x v="0"/>
    <x v="4"/>
    <n v="5760.13"/>
    <n v="218.27"/>
    <n v="104.74"/>
    <n v="0.51"/>
    <n v="323.52"/>
    <n v="0.51"/>
    <n v="218.27"/>
    <n v="5.616539904481322E-2"/>
    <x v="0"/>
  </r>
  <r>
    <x v="0"/>
    <x v="5"/>
    <n v="6593.64"/>
    <n v="254.28"/>
    <n v="121.1"/>
    <n v="0.5"/>
    <n v="375.87"/>
    <n v="0.5"/>
    <n v="254.28"/>
    <n v="5.7004932025406296E-2"/>
    <x v="0"/>
  </r>
  <r>
    <x v="0"/>
    <x v="6"/>
    <n v="6735.16"/>
    <n v="289.7"/>
    <n v="130.91"/>
    <n v="0.57999999999999996"/>
    <n v="421.19"/>
    <n v="0.57999999999999996"/>
    <n v="289.7"/>
    <n v="6.2536005083769358E-2"/>
    <x v="0"/>
  </r>
  <r>
    <x v="0"/>
    <x v="7"/>
    <n v="7808.07"/>
    <n v="330.87"/>
    <n v="147.94"/>
    <n v="0.59"/>
    <n v="479.39"/>
    <n v="0.59"/>
    <n v="330.87"/>
    <n v="6.13967344042766E-2"/>
    <x v="0"/>
  </r>
  <r>
    <x v="0"/>
    <x v="8"/>
    <n v="8976.49"/>
    <n v="415.07"/>
    <n v="173.07"/>
    <n v="0.63"/>
    <n v="588.76"/>
    <n v="0.63"/>
    <n v="415.07"/>
    <n v="6.5589111111358678E-2"/>
    <x v="0"/>
  </r>
  <r>
    <x v="0"/>
    <x v="9"/>
    <n v="9534.44"/>
    <n v="440.8"/>
    <n v="185.65"/>
    <n v="0.69"/>
    <n v="627.13"/>
    <n v="0.69"/>
    <n v="440.8"/>
    <n v="6.5775231686391641E-2"/>
    <x v="0"/>
  </r>
  <r>
    <x v="0"/>
    <x v="10"/>
    <n v="9580.35"/>
    <n v="413.98"/>
    <n v="188.57"/>
    <n v="0.81"/>
    <n v="603.35"/>
    <n v="0.81"/>
    <n v="413.98"/>
    <n v="6.2977866153115486E-2"/>
    <x v="0"/>
  </r>
  <r>
    <x v="0"/>
    <x v="11"/>
    <n v="9832.43"/>
    <n v="423.34"/>
    <n v="193.1"/>
    <n v="0.97"/>
    <n v="617.4"/>
    <n v="0.97"/>
    <n v="423.34"/>
    <n v="6.2792209047000586E-2"/>
    <x v="0"/>
  </r>
  <r>
    <x v="0"/>
    <x v="12"/>
    <n v="9730.64"/>
    <n v="413.67"/>
    <n v="189.99"/>
    <n v="0.61"/>
    <n v="604.25"/>
    <n v="0.61"/>
    <n v="413.67"/>
    <n v="6.2097662640895154E-2"/>
    <x v="0"/>
  </r>
  <r>
    <x v="0"/>
    <x v="13"/>
    <n v="10011.549999999999"/>
    <n v="434.46"/>
    <n v="201.93"/>
    <n v="0.67"/>
    <n v="637.05999999999995"/>
    <n v="0.67"/>
    <n v="434.46"/>
    <n v="6.363250445735176E-2"/>
    <x v="0"/>
  </r>
  <r>
    <x v="0"/>
    <x v="14"/>
    <n v="10612.79"/>
    <n v="449.46"/>
    <n v="219.17"/>
    <n v="0.62"/>
    <n v="669.23"/>
    <n v="0.62"/>
    <n v="449.46"/>
    <n v="6.3058818651834242E-2"/>
    <x v="0"/>
  </r>
  <r>
    <x v="0"/>
    <x v="15"/>
    <n v="11487.51"/>
    <n v="480.58"/>
    <n v="242.87"/>
    <n v="0.48"/>
    <n v="723.93"/>
    <n v="0.48"/>
    <n v="480.58"/>
    <n v="6.3018878764849823E-2"/>
    <x v="0"/>
  </r>
  <r>
    <x v="0"/>
    <x v="16"/>
    <n v="11677.44"/>
    <n v="500.58"/>
    <n v="253.54"/>
    <n v="0.56000000000000005"/>
    <n v="754.67"/>
    <n v="0.56000000000000005"/>
    <n v="500.58"/>
    <n v="6.462632220760714E-2"/>
    <x v="0"/>
  </r>
  <r>
    <x v="0"/>
    <x v="17"/>
    <n v="11697.52"/>
    <n v="529.96"/>
    <n v="268.91000000000003"/>
    <n v="0.6"/>
    <n v="799.47"/>
    <n v="0.6"/>
    <n v="529.96"/>
    <n v="6.834525608847003E-2"/>
    <x v="0"/>
  </r>
  <r>
    <x v="0"/>
    <x v="18"/>
    <n v="13416.98"/>
    <n v="595.54999999999995"/>
    <n v="302.07"/>
    <n v="1.66"/>
    <n v="899.29"/>
    <n v="1.66"/>
    <n v="595.54999999999995"/>
    <n v="6.7026260753165021E-2"/>
    <x v="0"/>
  </r>
  <r>
    <x v="0"/>
    <x v="19"/>
    <n v="13219.59"/>
    <n v="602.04999999999995"/>
    <n v="302.02999999999997"/>
    <n v="1.03"/>
    <n v="905.11"/>
    <n v="1.03"/>
    <n v="602.04999999999995"/>
    <n v="6.8467327655396273E-2"/>
    <x v="0"/>
  </r>
  <r>
    <x v="0"/>
    <x v="20"/>
    <n v="13251.51"/>
    <n v="571.66999999999996"/>
    <n v="309.02999999999997"/>
    <n v="0.59"/>
    <n v="881.29"/>
    <n v="0.59"/>
    <n v="571.66999999999996"/>
    <n v="6.6504873784195159E-2"/>
    <x v="0"/>
  </r>
  <r>
    <x v="1"/>
    <x v="0"/>
    <n v="15575.04"/>
    <n v="990.89"/>
    <n v="357.62"/>
    <n v="1.24"/>
    <n v="1348.82"/>
    <n v="1.24"/>
    <n v="990.89"/>
    <n v="8.6601382725180795E-2"/>
    <x v="0"/>
  </r>
  <r>
    <x v="1"/>
    <x v="1"/>
    <n v="18104.05"/>
    <n v="1147.75"/>
    <n v="417.15"/>
    <n v="1.49"/>
    <n v="1565.29"/>
    <n v="1.49"/>
    <n v="1147.75"/>
    <n v="8.6460764304119794E-2"/>
    <x v="0"/>
  </r>
  <r>
    <x v="1"/>
    <x v="2"/>
    <n v="19220.71"/>
    <n v="1219.52"/>
    <n v="437.59"/>
    <n v="1.76"/>
    <n v="1657.54"/>
    <n v="1.76"/>
    <n v="1219.52"/>
    <n v="8.623718894879534E-2"/>
    <x v="0"/>
  </r>
  <r>
    <x v="1"/>
    <x v="3"/>
    <n v="20762.32"/>
    <n v="1302.33"/>
    <n v="472.97"/>
    <n v="2.23"/>
    <n v="1775.74"/>
    <n v="2.23"/>
    <n v="1302.33"/>
    <n v="8.5527050926871379E-2"/>
    <x v="0"/>
  </r>
  <r>
    <x v="1"/>
    <x v="4"/>
    <n v="24200.33"/>
    <n v="1494.49"/>
    <n v="551.66999999999996"/>
    <n v="2.73"/>
    <n v="2046.69"/>
    <n v="2.73"/>
    <n v="1494.49"/>
    <n v="8.4572813676507708E-2"/>
    <x v="0"/>
  </r>
  <r>
    <x v="1"/>
    <x v="5"/>
    <n v="26536.48"/>
    <n v="1676.54"/>
    <n v="613.51"/>
    <n v="3.22"/>
    <n v="2290.64"/>
    <n v="3.22"/>
    <n v="1676.54"/>
    <n v="8.6320416272241074E-2"/>
    <x v="0"/>
  </r>
  <r>
    <x v="1"/>
    <x v="6"/>
    <n v="23278.880000000001"/>
    <n v="1617.71"/>
    <n v="576.29999999999995"/>
    <n v="3.54"/>
    <n v="2194.5700000000002"/>
    <n v="3.54"/>
    <n v="1617.71"/>
    <n v="9.427300626146963E-2"/>
    <x v="0"/>
  </r>
  <r>
    <x v="1"/>
    <x v="7"/>
    <n v="23731.67"/>
    <n v="1600.32"/>
    <n v="581.80999999999995"/>
    <n v="3.91"/>
    <n v="2182.79"/>
    <n v="3.91"/>
    <n v="1600.32"/>
    <n v="9.197793497044246E-2"/>
    <x v="0"/>
  </r>
  <r>
    <x v="1"/>
    <x v="8"/>
    <n v="26273.040000000001"/>
    <n v="1722.74"/>
    <n v="641.85"/>
    <n v="3.77"/>
    <n v="2365.27"/>
    <n v="3.77"/>
    <n v="1722.74"/>
    <n v="9.0026506258887432E-2"/>
    <x v="0"/>
  </r>
  <r>
    <x v="1"/>
    <x v="9"/>
    <n v="25199.98"/>
    <n v="1648.3"/>
    <n v="624.37"/>
    <n v="6.02"/>
    <n v="2273.38"/>
    <n v="6.02"/>
    <n v="1648.3"/>
    <n v="9.0213563661558471E-2"/>
    <x v="0"/>
  </r>
  <r>
    <x v="1"/>
    <x v="10"/>
    <n v="26236.29"/>
    <n v="1721.28"/>
    <n v="657.01"/>
    <n v="6.09"/>
    <n v="2379.2399999999998"/>
    <n v="6.09"/>
    <n v="1721.28"/>
    <n v="9.0685077806351419E-2"/>
    <x v="0"/>
  </r>
  <r>
    <x v="1"/>
    <x v="11"/>
    <n v="26517.02"/>
    <n v="1761.21"/>
    <n v="669.82"/>
    <n v="5.93"/>
    <n v="2431.9699999999998"/>
    <n v="5.93"/>
    <n v="1761.21"/>
    <n v="9.1713548505827566E-2"/>
    <x v="0"/>
  </r>
  <r>
    <x v="1"/>
    <x v="12"/>
    <n v="22742.47"/>
    <n v="1525.37"/>
    <n v="578.97"/>
    <n v="5.0599999999999996"/>
    <n v="2105.2600000000002"/>
    <n v="5.0599999999999996"/>
    <n v="1525.37"/>
    <n v="9.2569540599591868E-2"/>
    <x v="0"/>
  </r>
  <r>
    <x v="1"/>
    <x v="13"/>
    <n v="22554.68"/>
    <n v="1529.48"/>
    <n v="565.79999999999995"/>
    <n v="3.55"/>
    <n v="2095.79"/>
    <n v="3.55"/>
    <n v="1529.48"/>
    <n v="9.292040498911977E-2"/>
    <x v="0"/>
  </r>
  <r>
    <x v="1"/>
    <x v="14"/>
    <n v="23839.73"/>
    <n v="1596.6"/>
    <n v="597.20000000000005"/>
    <n v="3.89"/>
    <n v="2194.38"/>
    <n v="3.89"/>
    <n v="1596.6"/>
    <n v="9.2047183420282036E-2"/>
    <x v="0"/>
  </r>
  <r>
    <x v="1"/>
    <x v="15"/>
    <n v="25435.69"/>
    <n v="1711.82"/>
    <n v="634.03"/>
    <n v="3.99"/>
    <n v="2346.37"/>
    <n v="3.99"/>
    <n v="1711.82"/>
    <n v="9.224715350753214E-2"/>
    <x v="0"/>
  </r>
  <r>
    <x v="1"/>
    <x v="16"/>
    <n v="25045.119999999999"/>
    <n v="1697.05"/>
    <n v="631.53"/>
    <n v="4.58"/>
    <n v="2329.1"/>
    <n v="4.58"/>
    <n v="1697.05"/>
    <n v="9.2996160529476402E-2"/>
    <x v="0"/>
  </r>
  <r>
    <x v="1"/>
    <x v="17"/>
    <n v="24187.25"/>
    <n v="1910.56"/>
    <n v="616.22"/>
    <n v="4.87"/>
    <n v="2527.44"/>
    <n v="4.87"/>
    <n v="1910.56"/>
    <n v="0.104494723459674"/>
    <x v="0"/>
  </r>
  <r>
    <x v="1"/>
    <x v="18"/>
    <n v="27701"/>
    <n v="2158.17"/>
    <n v="706.08"/>
    <n v="6.07"/>
    <n v="2865.34"/>
    <n v="6.07"/>
    <n v="2158.17"/>
    <n v="0.10343814302732754"/>
    <x v="0"/>
  </r>
  <r>
    <x v="1"/>
    <x v="19"/>
    <n v="27968.29"/>
    <n v="2106.11"/>
    <n v="705.09"/>
    <n v="5.85"/>
    <n v="2812"/>
    <n v="5.85"/>
    <n v="2106.11"/>
    <n v="0.10054243573704363"/>
    <x v="0"/>
  </r>
  <r>
    <x v="1"/>
    <x v="20"/>
    <n v="30015.759999999998"/>
    <n v="2178.04"/>
    <n v="789.82"/>
    <n v="5.0999999999999996"/>
    <n v="2968.54"/>
    <n v="5.0999999999999996"/>
    <n v="2178.04"/>
    <n v="9.8899378193322451E-2"/>
    <x v="0"/>
  </r>
  <r>
    <x v="2"/>
    <x v="0"/>
    <n v="3862.14"/>
    <n v="112.79"/>
    <n v="133.6"/>
    <n v="1.46"/>
    <n v="247.56"/>
    <n v="1.46"/>
    <n v="133.6"/>
    <n v="6.4099178175829982E-2"/>
    <x v="1"/>
  </r>
  <r>
    <x v="2"/>
    <x v="1"/>
    <n v="4385.8999999999996"/>
    <n v="127.87"/>
    <n v="149.69999999999999"/>
    <n v="3.84"/>
    <n v="280.64"/>
    <n v="3.84"/>
    <n v="149.69999999999999"/>
    <n v="6.3986867005631692E-2"/>
    <x v="1"/>
  </r>
  <r>
    <x v="2"/>
    <x v="2"/>
    <n v="5229.8999999999996"/>
    <n v="153.57"/>
    <n v="184.96"/>
    <n v="1.91"/>
    <n v="340.03"/>
    <n v="1.91"/>
    <n v="184.96"/>
    <n v="6.5016539513183813E-2"/>
    <x v="1"/>
  </r>
  <r>
    <x v="2"/>
    <x v="3"/>
    <n v="6047.73"/>
    <n v="182.66"/>
    <n v="211.78"/>
    <n v="1.8"/>
    <n v="395.88"/>
    <n v="1.8"/>
    <n v="211.78"/>
    <n v="6.5459271495255253E-2"/>
    <x v="1"/>
  </r>
  <r>
    <x v="2"/>
    <x v="4"/>
    <n v="7035.8"/>
    <n v="221.44"/>
    <n v="249.04"/>
    <n v="1.76"/>
    <n v="471.87"/>
    <n v="1.76"/>
    <n v="249.04"/>
    <n v="6.7067000198982346E-2"/>
    <x v="1"/>
  </r>
  <r>
    <x v="2"/>
    <x v="5"/>
    <n v="8077.97"/>
    <n v="261.58"/>
    <n v="278.77"/>
    <n v="2.31"/>
    <n v="542.19000000000005"/>
    <n v="2.31"/>
    <n v="278.77"/>
    <n v="6.7119585737505844E-2"/>
    <x v="1"/>
  </r>
  <r>
    <x v="2"/>
    <x v="6"/>
    <n v="7495.06"/>
    <n v="268.74"/>
    <n v="267.19"/>
    <n v="2.54"/>
    <n v="537.95000000000005"/>
    <n v="2.54"/>
    <n v="268.74"/>
    <n v="7.1773941769645605E-2"/>
    <x v="0"/>
  </r>
  <r>
    <x v="2"/>
    <x v="7"/>
    <n v="9183.5499999999993"/>
    <n v="323.25"/>
    <n v="312.43"/>
    <n v="3.26"/>
    <n v="638.27"/>
    <n v="3.26"/>
    <n v="323.25"/>
    <n v="6.9501445519434213E-2"/>
    <x v="0"/>
  </r>
  <r>
    <x v="2"/>
    <x v="8"/>
    <n v="10334.040000000001"/>
    <n v="370.98"/>
    <n v="352.15"/>
    <n v="4.66"/>
    <n v="726.82"/>
    <n v="4.66"/>
    <n v="370.98"/>
    <n v="7.0332609511865637E-2"/>
    <x v="0"/>
  </r>
  <r>
    <x v="2"/>
    <x v="9"/>
    <n v="10328.65"/>
    <n v="371.06"/>
    <n v="351.82"/>
    <n v="3.85"/>
    <n v="725.93"/>
    <n v="3.85"/>
    <n v="371.06"/>
    <n v="7.0283144457407312E-2"/>
    <x v="0"/>
  </r>
  <r>
    <x v="2"/>
    <x v="10"/>
    <n v="10305.42"/>
    <n v="398.38"/>
    <n v="359.3"/>
    <n v="2.95"/>
    <n v="759.78"/>
    <n v="2.95"/>
    <n v="398.38"/>
    <n v="7.3726252787368191E-2"/>
    <x v="0"/>
  </r>
  <r>
    <x v="2"/>
    <x v="11"/>
    <n v="10146.15"/>
    <n v="400.04"/>
    <n v="361.62"/>
    <n v="4.13"/>
    <n v="764.61"/>
    <n v="4.13"/>
    <n v="400.04"/>
    <n v="7.5359619165890512E-2"/>
    <x v="0"/>
  </r>
  <r>
    <x v="2"/>
    <x v="12"/>
    <n v="8546.92"/>
    <n v="364.5"/>
    <n v="315.47000000000003"/>
    <n v="3.3"/>
    <n v="682.33"/>
    <n v="3.3"/>
    <n v="364.5"/>
    <n v="7.9833437074408098E-2"/>
    <x v="0"/>
  </r>
  <r>
    <x v="2"/>
    <x v="13"/>
    <n v="8241.51"/>
    <n v="346.53"/>
    <n v="307.39999999999998"/>
    <n v="2.48"/>
    <n v="655.7"/>
    <n v="2.48"/>
    <n v="346.53"/>
    <n v="7.9560663033837256E-2"/>
    <x v="0"/>
  </r>
  <r>
    <x v="2"/>
    <x v="14"/>
    <n v="9065.82"/>
    <n v="384.16"/>
    <n v="353.63"/>
    <n v="2.31"/>
    <n v="739.44"/>
    <n v="2.31"/>
    <n v="384.16"/>
    <n v="8.1563498944386734E-2"/>
    <x v="0"/>
  </r>
  <r>
    <x v="2"/>
    <x v="15"/>
    <n v="8778.56"/>
    <n v="345.41"/>
    <n v="331.3"/>
    <n v="2.0499999999999998"/>
    <n v="678.2"/>
    <n v="2.0499999999999998"/>
    <n v="345.41"/>
    <n v="7.7256406517697676E-2"/>
    <x v="0"/>
  </r>
  <r>
    <x v="2"/>
    <x v="16"/>
    <n v="8539.9599999999991"/>
    <n v="335.22"/>
    <n v="325.26"/>
    <n v="1.93"/>
    <n v="661.88"/>
    <n v="1.93"/>
    <n v="335.22"/>
    <n v="7.7503875896374225E-2"/>
    <x v="0"/>
  </r>
  <r>
    <x v="2"/>
    <x v="17"/>
    <n v="7169.39"/>
    <n v="322.2"/>
    <n v="267.16000000000003"/>
    <n v="1.75"/>
    <n v="590.89"/>
    <n v="1.75"/>
    <n v="322.2"/>
    <n v="8.2418448431456501E-2"/>
    <x v="0"/>
  </r>
  <r>
    <x v="2"/>
    <x v="18"/>
    <n v="8292.15"/>
    <n v="352.6"/>
    <n v="318.17"/>
    <n v="2.89"/>
    <n v="673.51"/>
    <n v="2.89"/>
    <n v="352.6"/>
    <n v="8.1222602099576102E-2"/>
    <x v="0"/>
  </r>
  <r>
    <x v="2"/>
    <x v="19"/>
    <n v="9412.06"/>
    <n v="381.75"/>
    <n v="347.36"/>
    <n v="3.13"/>
    <n v="732.08"/>
    <n v="3.13"/>
    <n v="381.75"/>
    <n v="7.7781059619254453E-2"/>
    <x v="0"/>
  </r>
  <r>
    <x v="2"/>
    <x v="20"/>
    <n v="10507.61"/>
    <n v="415.73"/>
    <n v="397.93"/>
    <n v="2.68"/>
    <n v="816.2"/>
    <n v="2.68"/>
    <n v="415.73"/>
    <n v="7.7677035976782535E-2"/>
    <x v="0"/>
  </r>
  <r>
    <x v="3"/>
    <x v="0"/>
    <n v="2279.27"/>
    <n v="52.72"/>
    <n v="44.74"/>
    <n v="1.1499999999999999"/>
    <n v="98.56"/>
    <n v="1.1499999999999999"/>
    <n v="52.72"/>
    <n v="4.3241915174595379E-2"/>
    <x v="0"/>
  </r>
  <r>
    <x v="3"/>
    <x v="1"/>
    <n v="2623.96"/>
    <n v="56.81"/>
    <n v="50.17"/>
    <n v="1.52"/>
    <n v="108.43"/>
    <n v="1.52"/>
    <n v="56.81"/>
    <n v="4.1323038460952151E-2"/>
    <x v="0"/>
  </r>
  <r>
    <x v="3"/>
    <x v="2"/>
    <n v="3050.55"/>
    <n v="63.15"/>
    <n v="57.05"/>
    <n v="1.55"/>
    <n v="121.68"/>
    <n v="1.55"/>
    <n v="63.15"/>
    <n v="3.9887889069184244E-2"/>
    <x v="0"/>
  </r>
  <r>
    <x v="3"/>
    <x v="3"/>
    <n v="3482.14"/>
    <n v="72.45"/>
    <n v="62.58"/>
    <n v="1.65"/>
    <n v="136.61000000000001"/>
    <n v="1.65"/>
    <n v="72.45"/>
    <n v="3.9231621933638515E-2"/>
    <x v="0"/>
  </r>
  <r>
    <x v="3"/>
    <x v="4"/>
    <n v="4009.65"/>
    <n v="83.06"/>
    <n v="73.67"/>
    <n v="2.04"/>
    <n v="158.68"/>
    <n v="2.04"/>
    <n v="83.06"/>
    <n v="3.957452645492749E-2"/>
    <x v="0"/>
  </r>
  <r>
    <x v="3"/>
    <x v="5"/>
    <n v="4838.92"/>
    <n v="97.63"/>
    <n v="87.02"/>
    <n v="2.2000000000000002"/>
    <n v="186.75"/>
    <n v="2.2000000000000002"/>
    <n v="97.63"/>
    <n v="3.8593322476916339E-2"/>
    <x v="0"/>
  </r>
  <r>
    <x v="3"/>
    <x v="6"/>
    <n v="4261"/>
    <n v="107.59"/>
    <n v="92.63"/>
    <n v="2.38"/>
    <n v="202.49"/>
    <n v="2.38"/>
    <n v="107.59"/>
    <n v="4.7521708519126966E-2"/>
    <x v="0"/>
  </r>
  <r>
    <x v="3"/>
    <x v="7"/>
    <n v="4874.74"/>
    <n v="111.32"/>
    <n v="104.93"/>
    <n v="1.98"/>
    <n v="218.15"/>
    <n v="1.98"/>
    <n v="111.32"/>
    <n v="4.4751104674300581E-2"/>
    <x v="0"/>
  </r>
  <r>
    <x v="3"/>
    <x v="8"/>
    <n v="5735.78"/>
    <n v="130.26"/>
    <n v="115.84"/>
    <n v="2.65"/>
    <n v="248.63"/>
    <n v="2.65"/>
    <n v="130.26"/>
    <n v="4.3347199509046724E-2"/>
    <x v="0"/>
  </r>
  <r>
    <x v="3"/>
    <x v="9"/>
    <n v="6052.38"/>
    <n v="137.85"/>
    <n v="123.44"/>
    <n v="2.4"/>
    <n v="263.58"/>
    <n v="2.4"/>
    <n v="137.85"/>
    <n v="4.3549810157326535E-2"/>
    <x v="0"/>
  </r>
  <r>
    <x v="3"/>
    <x v="10"/>
    <n v="5871.07"/>
    <n v="146.38"/>
    <n v="117.46"/>
    <n v="2.68"/>
    <n v="266.51"/>
    <n v="2.68"/>
    <n v="146.38"/>
    <n v="4.5393769789833879E-2"/>
    <x v="0"/>
  </r>
  <r>
    <x v="3"/>
    <x v="11"/>
    <n v="5814.71"/>
    <n v="161.57"/>
    <n v="117.14"/>
    <n v="3.39"/>
    <n v="281.94"/>
    <n v="3.39"/>
    <n v="161.57"/>
    <n v="4.8487370823308472E-2"/>
    <x v="0"/>
  </r>
  <r>
    <x v="3"/>
    <x v="12"/>
    <n v="5130.26"/>
    <n v="155.16"/>
    <n v="118.42"/>
    <n v="2.48"/>
    <n v="275.95"/>
    <n v="2.48"/>
    <n v="155.16"/>
    <n v="5.3788696869164522E-2"/>
    <x v="0"/>
  </r>
  <r>
    <x v="3"/>
    <x v="13"/>
    <n v="5130.21"/>
    <n v="163.46"/>
    <n v="113.88"/>
    <n v="3.02"/>
    <n v="280.36"/>
    <n v="3.02"/>
    <n v="163.46"/>
    <n v="5.464883503794192E-2"/>
    <x v="0"/>
  </r>
  <r>
    <x v="3"/>
    <x v="14"/>
    <n v="5283.42"/>
    <n v="165.01"/>
    <n v="119.67"/>
    <n v="2.99"/>
    <n v="287.67"/>
    <n v="2.99"/>
    <n v="165.01"/>
    <n v="5.4447687293457649E-2"/>
    <x v="0"/>
  </r>
  <r>
    <x v="3"/>
    <x v="15"/>
    <n v="5550.32"/>
    <n v="156.03"/>
    <n v="117.59"/>
    <n v="3.62"/>
    <n v="277.25"/>
    <n v="3.62"/>
    <n v="156.03"/>
    <n v="4.9952074835324815E-2"/>
    <x v="0"/>
  </r>
  <r>
    <x v="3"/>
    <x v="16"/>
    <n v="5416.06"/>
    <n v="157.62"/>
    <n v="115.18"/>
    <n v="3.8"/>
    <n v="276.60000000000002"/>
    <n v="3.8"/>
    <n v="157.62"/>
    <n v="5.107033526216475E-2"/>
    <x v="0"/>
  </r>
  <r>
    <x v="3"/>
    <x v="17"/>
    <n v="4749.1400000000003"/>
    <n v="168.87"/>
    <n v="105.04"/>
    <n v="3.4"/>
    <n v="277.32"/>
    <n v="3.4"/>
    <n v="168.87"/>
    <n v="5.8393730233263282E-2"/>
    <x v="0"/>
  </r>
  <r>
    <x v="3"/>
    <x v="18"/>
    <n v="5622.19"/>
    <n v="180.49"/>
    <n v="109.54"/>
    <n v="4.8600000000000003"/>
    <n v="294.89"/>
    <n v="4.8600000000000003"/>
    <n v="180.49"/>
    <n v="5.245109112285426E-2"/>
    <x v="0"/>
  </r>
  <r>
    <x v="3"/>
    <x v="19"/>
    <n v="6436.74"/>
    <n v="180.72"/>
    <n v="118.19"/>
    <n v="5.88"/>
    <n v="304.77999999999997"/>
    <n v="5.88"/>
    <n v="180.72"/>
    <n v="4.735005608429111E-2"/>
    <x v="0"/>
  </r>
  <r>
    <x v="3"/>
    <x v="20"/>
    <n v="6144.7"/>
    <n v="190.21"/>
    <n v="115.95"/>
    <n v="5.09"/>
    <n v="310.97000000000003"/>
    <n v="5.09"/>
    <n v="190.21"/>
    <n v="5.0607840903542894E-2"/>
    <x v="0"/>
  </r>
  <r>
    <x v="4"/>
    <x v="0"/>
    <n v="38395.550000000003"/>
    <n v="2506.85"/>
    <n v="2910.95"/>
    <n v="0"/>
    <n v="5417.8"/>
    <n v="0"/>
    <n v="2910.95"/>
    <n v="0.14110489366606285"/>
    <x v="1"/>
  </r>
  <r>
    <x v="4"/>
    <x v="1"/>
    <n v="40788.49"/>
    <n v="2694.85"/>
    <n v="3064.67"/>
    <n v="0"/>
    <n v="5759.52"/>
    <n v="0"/>
    <n v="3064.67"/>
    <n v="0.14120454079079664"/>
    <x v="1"/>
  </r>
  <r>
    <x v="4"/>
    <x v="2"/>
    <n v="43368.6"/>
    <n v="2870.72"/>
    <n v="3247.01"/>
    <n v="0"/>
    <n v="6117.73"/>
    <n v="0"/>
    <n v="3247.01"/>
    <n v="0.14106358056289572"/>
    <x v="1"/>
  </r>
  <r>
    <x v="4"/>
    <x v="3"/>
    <n v="45741.33"/>
    <n v="3097.2"/>
    <n v="3405.69"/>
    <n v="0"/>
    <n v="6502.88"/>
    <n v="0"/>
    <n v="3405.69"/>
    <n v="0.14216639524911059"/>
    <x v="1"/>
  </r>
  <r>
    <x v="4"/>
    <x v="4"/>
    <n v="47727.77"/>
    <n v="3276"/>
    <n v="3585.79"/>
    <n v="0"/>
    <n v="6861.79"/>
    <n v="0"/>
    <n v="3585.79"/>
    <n v="0.14376934015563686"/>
    <x v="1"/>
  </r>
  <r>
    <x v="4"/>
    <x v="5"/>
    <n v="48398.38"/>
    <n v="3459.62"/>
    <n v="3618.44"/>
    <n v="0"/>
    <n v="7078.06"/>
    <n v="0"/>
    <n v="3618.44"/>
    <n v="0.14624580409509577"/>
    <x v="1"/>
  </r>
  <r>
    <x v="4"/>
    <x v="6"/>
    <n v="46581.42"/>
    <n v="3637.04"/>
    <n v="3655.81"/>
    <n v="0"/>
    <n v="7292.85"/>
    <n v="0"/>
    <n v="3655.81"/>
    <n v="0.15656134999748827"/>
    <x v="1"/>
  </r>
  <r>
    <x v="4"/>
    <x v="7"/>
    <n v="48545.81"/>
    <n v="3807.14"/>
    <n v="3754.12"/>
    <n v="0"/>
    <n v="7561.26"/>
    <n v="0"/>
    <n v="3807.14"/>
    <n v="0.15575515168044371"/>
    <x v="0"/>
  </r>
  <r>
    <x v="4"/>
    <x v="8"/>
    <n v="50252.02"/>
    <n v="3924.41"/>
    <n v="3831.89"/>
    <n v="0"/>
    <n v="7756.31"/>
    <n v="0"/>
    <n v="3924.41"/>
    <n v="0.15434822321570357"/>
    <x v="0"/>
  </r>
  <r>
    <x v="4"/>
    <x v="9"/>
    <n v="51812.87"/>
    <n v="4021.81"/>
    <n v="3967.62"/>
    <n v="0"/>
    <n v="7989.43"/>
    <n v="0"/>
    <n v="4021.81"/>
    <n v="0.15419778908213344"/>
    <x v="0"/>
  </r>
  <r>
    <x v="4"/>
    <x v="10"/>
    <n v="53240.37"/>
    <n v="4136.57"/>
    <n v="3981.3"/>
    <n v="0"/>
    <n v="8117.87"/>
    <n v="0"/>
    <n v="4136.57"/>
    <n v="0.15247583741435305"/>
    <x v="0"/>
  </r>
  <r>
    <x v="4"/>
    <x v="11"/>
    <n v="54742.84"/>
    <n v="4389.88"/>
    <n v="4048.17"/>
    <n v="0"/>
    <n v="8438.0499999999993"/>
    <n v="0"/>
    <n v="4389.88"/>
    <n v="0.15413979252811874"/>
    <x v="0"/>
  </r>
  <r>
    <x v="4"/>
    <x v="12"/>
    <n v="55534.46"/>
    <n v="4586.97"/>
    <n v="4160.3500000000004"/>
    <n v="0"/>
    <n v="8747.33"/>
    <n v="0"/>
    <n v="4586.97"/>
    <n v="0.15751175036184739"/>
    <x v="0"/>
  </r>
  <r>
    <x v="4"/>
    <x v="13"/>
    <n v="56416.79"/>
    <n v="4724.51"/>
    <n v="4321.38"/>
    <n v="0"/>
    <n v="9045.8799999999992"/>
    <n v="0"/>
    <n v="4724.51"/>
    <n v="0.16034021077767804"/>
    <x v="0"/>
  </r>
  <r>
    <x v="4"/>
    <x v="14"/>
    <n v="58555.9"/>
    <n v="4872.21"/>
    <n v="4454.49"/>
    <n v="0"/>
    <n v="9326.7099999999991"/>
    <n v="0"/>
    <n v="4872.21"/>
    <n v="0.15927874048558727"/>
    <x v="0"/>
  </r>
  <r>
    <x v="4"/>
    <x v="15"/>
    <n v="61228.2"/>
    <n v="5077.53"/>
    <n v="4583"/>
    <n v="0"/>
    <n v="9660.5400000000009"/>
    <n v="0"/>
    <n v="5077.53"/>
    <n v="0.15777925857693026"/>
    <x v="0"/>
  </r>
  <r>
    <x v="4"/>
    <x v="16"/>
    <n v="63306.81"/>
    <n v="5283.98"/>
    <n v="4708.75"/>
    <n v="0"/>
    <n v="9992.73"/>
    <n v="0"/>
    <n v="5283.98"/>
    <n v="0.1578460516333077"/>
    <x v="0"/>
  </r>
  <r>
    <x v="4"/>
    <x v="17"/>
    <n v="62319.87"/>
    <n v="6377.89"/>
    <n v="4653.03"/>
    <n v="0"/>
    <n v="11030.92"/>
    <n v="0"/>
    <n v="6377.89"/>
    <n v="0.17700486217317205"/>
    <x v="0"/>
  </r>
  <r>
    <x v="4"/>
    <x v="18"/>
    <n v="69532.899999999994"/>
    <n v="6495.82"/>
    <n v="5009.26"/>
    <n v="0"/>
    <n v="11505.08"/>
    <n v="0"/>
    <n v="6495.82"/>
    <n v="0.16546239262277282"/>
    <x v="0"/>
  </r>
  <r>
    <x v="4"/>
    <x v="19"/>
    <n v="75769.7"/>
    <n v="6682.78"/>
    <n v="5241.91"/>
    <n v="0"/>
    <n v="11924.7"/>
    <n v="0"/>
    <n v="6682.78"/>
    <n v="0.15738085276832298"/>
    <x v="0"/>
  </r>
  <r>
    <x v="4"/>
    <x v="20"/>
    <n v="79647.64"/>
    <n v="6958.99"/>
    <n v="5739.74"/>
    <n v="0"/>
    <n v="12698.73"/>
    <n v="0"/>
    <n v="6958.99"/>
    <n v="0.15943636245844822"/>
    <x v="0"/>
  </r>
  <r>
    <x v="5"/>
    <x v="0"/>
    <n v="532.66"/>
    <n v="4.1900000000000004"/>
    <n v="16.11"/>
    <n v="0.45"/>
    <n v="20.74"/>
    <n v="0.45"/>
    <n v="16.11"/>
    <n v="3.8936657530131792E-2"/>
    <x v="1"/>
  </r>
  <r>
    <x v="5"/>
    <x v="1"/>
    <n v="606.48"/>
    <n v="4.59"/>
    <n v="18.350000000000001"/>
    <n v="0.67"/>
    <n v="23.61"/>
    <n v="0.67"/>
    <n v="18.350000000000001"/>
    <n v="3.8929560743965176E-2"/>
    <x v="1"/>
  </r>
  <r>
    <x v="5"/>
    <x v="2"/>
    <n v="686.34"/>
    <n v="5.54"/>
    <n v="19.899999999999999"/>
    <n v="0.55000000000000004"/>
    <n v="26"/>
    <n v="0.55000000000000004"/>
    <n v="19.899999999999999"/>
    <n v="3.7882099251100039E-2"/>
    <x v="1"/>
  </r>
  <r>
    <x v="5"/>
    <x v="3"/>
    <n v="769.38"/>
    <n v="6.05"/>
    <n v="21.2"/>
    <n v="0.56999999999999995"/>
    <n v="27.82"/>
    <n v="0.56999999999999995"/>
    <n v="21.2"/>
    <n v="3.6158985156879563E-2"/>
    <x v="1"/>
  </r>
  <r>
    <x v="5"/>
    <x v="4"/>
    <n v="967.7"/>
    <n v="7.38"/>
    <n v="25.59"/>
    <n v="0.65"/>
    <n v="33.619999999999997"/>
    <n v="0.65"/>
    <n v="25.59"/>
    <n v="3.474217216079363E-2"/>
    <x v="1"/>
  </r>
  <r>
    <x v="5"/>
    <x v="5"/>
    <n v="958.28"/>
    <n v="8.43"/>
    <n v="26.66"/>
    <n v="0.81"/>
    <n v="35.9"/>
    <n v="0.81"/>
    <n v="26.66"/>
    <n v="3.7462954460074298E-2"/>
    <x v="1"/>
  </r>
  <r>
    <x v="5"/>
    <x v="6"/>
    <n v="1054.44"/>
    <n v="9.5299999999999994"/>
    <n v="26.49"/>
    <n v="0.59"/>
    <n v="36.61"/>
    <n v="0.59"/>
    <n v="26.49"/>
    <n v="3.471985129547437E-2"/>
    <x v="1"/>
  </r>
  <r>
    <x v="5"/>
    <x v="7"/>
    <n v="1294.03"/>
    <n v="11.37"/>
    <n v="30.95"/>
    <n v="0.67"/>
    <n v="42.99"/>
    <n v="0.67"/>
    <n v="30.95"/>
    <n v="3.3221795476148161E-2"/>
    <x v="1"/>
  </r>
  <r>
    <x v="5"/>
    <x v="8"/>
    <n v="1397.01"/>
    <n v="13.39"/>
    <n v="32.340000000000003"/>
    <n v="0.65"/>
    <n v="46.37"/>
    <n v="0.65"/>
    <n v="32.340000000000003"/>
    <n v="3.3192317878898502E-2"/>
    <x v="1"/>
  </r>
  <r>
    <x v="5"/>
    <x v="9"/>
    <n v="1387.18"/>
    <n v="13.06"/>
    <n v="32.840000000000003"/>
    <n v="0.71"/>
    <n v="46.62"/>
    <n v="0.71"/>
    <n v="32.840000000000003"/>
    <n v="3.3607750976801853E-2"/>
    <x v="1"/>
  </r>
  <r>
    <x v="5"/>
    <x v="10"/>
    <n v="1405.84"/>
    <n v="12.64"/>
    <n v="40.26"/>
    <n v="0.48"/>
    <n v="53.37"/>
    <n v="0.48"/>
    <n v="40.26"/>
    <n v="3.7963068343481475E-2"/>
    <x v="1"/>
  </r>
  <r>
    <x v="5"/>
    <x v="11"/>
    <n v="1528.49"/>
    <n v="13.18"/>
    <n v="40.64"/>
    <n v="0.75"/>
    <n v="54.58"/>
    <n v="0.75"/>
    <n v="40.64"/>
    <n v="3.5708444281611261E-2"/>
    <x v="1"/>
  </r>
  <r>
    <x v="5"/>
    <x v="12"/>
    <n v="1570.54"/>
    <n v="14.67"/>
    <n v="41.3"/>
    <n v="0.78"/>
    <n v="56.74"/>
    <n v="0.78"/>
    <n v="41.3"/>
    <n v="3.6127701300189746E-2"/>
    <x v="1"/>
  </r>
  <r>
    <x v="5"/>
    <x v="13"/>
    <n v="1722.91"/>
    <n v="15.92"/>
    <n v="42.23"/>
    <n v="0.7"/>
    <n v="58.85"/>
    <n v="0.7"/>
    <n v="42.23"/>
    <n v="3.4157326848181277E-2"/>
    <x v="1"/>
  </r>
  <r>
    <x v="5"/>
    <x v="14"/>
    <n v="1956.07"/>
    <n v="18.3"/>
    <n v="37.450000000000003"/>
    <n v="0.75"/>
    <n v="56.5"/>
    <n v="0.75"/>
    <n v="37.450000000000003"/>
    <n v="2.8884446875623061E-2"/>
    <x v="1"/>
  </r>
  <r>
    <x v="5"/>
    <x v="15"/>
    <n v="1988.37"/>
    <n v="19.420000000000002"/>
    <n v="37.549999999999997"/>
    <n v="0.66"/>
    <n v="57.63"/>
    <n v="0.66"/>
    <n v="37.549999999999997"/>
    <n v="2.8983539280918545E-2"/>
    <x v="1"/>
  </r>
  <r>
    <x v="5"/>
    <x v="16"/>
    <n v="2067.06"/>
    <n v="20.62"/>
    <n v="39.15"/>
    <n v="0.63"/>
    <n v="60.41"/>
    <n v="0.63"/>
    <n v="39.15"/>
    <n v="2.9225082968080268E-2"/>
    <x v="1"/>
  </r>
  <r>
    <x v="5"/>
    <x v="17"/>
    <n v="1957.2"/>
    <n v="22.51"/>
    <n v="40.49"/>
    <n v="0.8"/>
    <n v="63.8"/>
    <n v="0.8"/>
    <n v="40.49"/>
    <n v="3.2597588391579807E-2"/>
    <x v="1"/>
  </r>
  <r>
    <x v="5"/>
    <x v="18"/>
    <n v="2273.7199999999998"/>
    <n v="29.21"/>
    <n v="44.86"/>
    <n v="1.4"/>
    <n v="75.47"/>
    <n v="1.4"/>
    <n v="44.86"/>
    <n v="3.3192301602659957E-2"/>
    <x v="1"/>
  </r>
  <r>
    <x v="5"/>
    <x v="19"/>
    <n v="2326.73"/>
    <n v="30.8"/>
    <n v="47.79"/>
    <n v="1.4"/>
    <n v="79.989999999999995"/>
    <n v="1.4"/>
    <n v="47.79"/>
    <n v="3.4378720350019126E-2"/>
    <x v="1"/>
  </r>
  <r>
    <x v="5"/>
    <x v="20"/>
    <n v="2449.86"/>
    <n v="30.79"/>
    <n v="49.51"/>
    <n v="2.1800000000000002"/>
    <n v="82.49"/>
    <n v="2.1800000000000002"/>
    <n v="49.51"/>
    <n v="3.3671311830063756E-2"/>
    <x v="1"/>
  </r>
  <r>
    <x v="6"/>
    <x v="0"/>
    <n v="766.91"/>
    <n v="14.13"/>
    <n v="24.71"/>
    <n v="3.6"/>
    <n v="42.44"/>
    <n v="3.6"/>
    <n v="24.71"/>
    <n v="5.5338957635185357E-2"/>
    <x v="1"/>
  </r>
  <r>
    <x v="6"/>
    <x v="1"/>
    <n v="926.94"/>
    <n v="17.600000000000001"/>
    <n v="28.63"/>
    <n v="4.79"/>
    <n v="51.02"/>
    <n v="4.79"/>
    <n v="28.63"/>
    <n v="5.5041318747707513E-2"/>
    <x v="1"/>
  </r>
  <r>
    <x v="6"/>
    <x v="2"/>
    <n v="1074.1199999999999"/>
    <n v="19.899999999999999"/>
    <n v="30.04"/>
    <n v="7.43"/>
    <n v="57.37"/>
    <n v="7.43"/>
    <n v="30.04"/>
    <n v="5.341116448813913E-2"/>
    <x v="1"/>
  </r>
  <r>
    <x v="6"/>
    <x v="3"/>
    <n v="1234.76"/>
    <n v="22.96"/>
    <n v="33.54"/>
    <n v="7.47"/>
    <n v="63.97"/>
    <n v="7.47"/>
    <n v="33.54"/>
    <n v="5.1807638731413391E-2"/>
    <x v="1"/>
  </r>
  <r>
    <x v="6"/>
    <x v="4"/>
    <n v="1391.27"/>
    <n v="25.71"/>
    <n v="36.79"/>
    <n v="8.42"/>
    <n v="70.92"/>
    <n v="8.42"/>
    <n v="36.79"/>
    <n v="5.0975008445520997E-2"/>
    <x v="1"/>
  </r>
  <r>
    <x v="6"/>
    <x v="5"/>
    <n v="1537.38"/>
    <n v="26.61"/>
    <n v="39.450000000000003"/>
    <n v="9.5299999999999994"/>
    <n v="75.59"/>
    <n v="9.5299999999999994"/>
    <n v="39.450000000000003"/>
    <n v="4.9168065149800308E-2"/>
    <x v="1"/>
  </r>
  <r>
    <x v="6"/>
    <x v="6"/>
    <n v="1427.58"/>
    <n v="27.75"/>
    <n v="37.549999999999997"/>
    <n v="10.27"/>
    <n v="75.58"/>
    <n v="10.27"/>
    <n v="37.549999999999997"/>
    <n v="5.2942742263130615E-2"/>
    <x v="1"/>
  </r>
  <r>
    <x v="6"/>
    <x v="7"/>
    <n v="1643.31"/>
    <n v="32.04"/>
    <n v="42.06"/>
    <n v="11.58"/>
    <n v="85.69"/>
    <n v="11.58"/>
    <n v="42.06"/>
    <n v="5.2144756619262343E-2"/>
    <x v="1"/>
  </r>
  <r>
    <x v="6"/>
    <x v="8"/>
    <n v="1796.16"/>
    <n v="35.08"/>
    <n v="45.08"/>
    <n v="12.67"/>
    <n v="92.83"/>
    <n v="12.67"/>
    <n v="45.08"/>
    <n v="5.1682478175663633E-2"/>
    <x v="1"/>
  </r>
  <r>
    <x v="6"/>
    <x v="9"/>
    <n v="1818.06"/>
    <n v="34.590000000000003"/>
    <n v="45.22"/>
    <n v="12.22"/>
    <n v="92.03"/>
    <n v="12.22"/>
    <n v="45.22"/>
    <n v="5.0619891532732698E-2"/>
    <x v="1"/>
  </r>
  <r>
    <x v="6"/>
    <x v="10"/>
    <n v="1880.4"/>
    <n v="32.770000000000003"/>
    <n v="46.56"/>
    <n v="13.51"/>
    <n v="92.84"/>
    <n v="13.51"/>
    <n v="46.56"/>
    <n v="4.9372473941714526E-2"/>
    <x v="1"/>
  </r>
  <r>
    <x v="6"/>
    <x v="11"/>
    <n v="1907.73"/>
    <n v="32.340000000000003"/>
    <n v="46.38"/>
    <n v="11.65"/>
    <n v="90.37"/>
    <n v="11.65"/>
    <n v="46.38"/>
    <n v="4.7370435019630661E-2"/>
    <x v="1"/>
  </r>
  <r>
    <x v="6"/>
    <x v="12"/>
    <n v="1647.32"/>
    <n v="29.74"/>
    <n v="42.59"/>
    <n v="10.210000000000001"/>
    <n v="82.53"/>
    <n v="10.210000000000001"/>
    <n v="42.59"/>
    <n v="5.0099555641891072E-2"/>
    <x v="1"/>
  </r>
  <r>
    <x v="6"/>
    <x v="13"/>
    <n v="1456.65"/>
    <n v="27.43"/>
    <n v="38.840000000000003"/>
    <n v="9.5500000000000007"/>
    <n v="75.819999999999993"/>
    <n v="9.5500000000000007"/>
    <n v="38.840000000000003"/>
    <n v="5.2050938797926743E-2"/>
    <x v="1"/>
  </r>
  <r>
    <x v="6"/>
    <x v="14"/>
    <n v="1549.19"/>
    <n v="30"/>
    <n v="37.6"/>
    <n v="9.5"/>
    <n v="77.09"/>
    <n v="9.5"/>
    <n v="37.6"/>
    <n v="4.976148826160768E-2"/>
    <x v="1"/>
  </r>
  <r>
    <x v="6"/>
    <x v="15"/>
    <n v="1622.6"/>
    <n v="30.38"/>
    <n v="36.19"/>
    <n v="9.6999999999999993"/>
    <n v="76.260000000000005"/>
    <n v="9.6999999999999993"/>
    <n v="36.19"/>
    <n v="4.6998644151362019E-2"/>
    <x v="1"/>
  </r>
  <r>
    <x v="6"/>
    <x v="16"/>
    <n v="1797.04"/>
    <n v="30.15"/>
    <n v="35.07"/>
    <n v="10.54"/>
    <n v="75.760000000000005"/>
    <n v="10.54"/>
    <n v="35.07"/>
    <n v="4.2158215732537953E-2"/>
    <x v="1"/>
  </r>
  <r>
    <x v="6"/>
    <x v="17"/>
    <n v="1628.44"/>
    <n v="31.84"/>
    <n v="32.49"/>
    <n v="10.31"/>
    <n v="74.63"/>
    <n v="10.31"/>
    <n v="32.49"/>
    <n v="4.5829137088256242E-2"/>
    <x v="1"/>
  </r>
  <r>
    <x v="6"/>
    <x v="18"/>
    <n v="1785.98"/>
    <n v="35.42"/>
    <n v="37.67"/>
    <n v="11.29"/>
    <n v="84.38"/>
    <n v="11.29"/>
    <n v="37.67"/>
    <n v="4.7245769829449377E-2"/>
    <x v="1"/>
  </r>
  <r>
    <x v="6"/>
    <x v="19"/>
    <n v="1864.71"/>
    <n v="34.229999999999997"/>
    <n v="39.28"/>
    <n v="11.43"/>
    <n v="84.94"/>
    <n v="11.43"/>
    <n v="39.28"/>
    <n v="4.555131897185085E-2"/>
    <x v="1"/>
  </r>
  <r>
    <x v="6"/>
    <x v="20"/>
    <n v="1682.23"/>
    <n v="31.73"/>
    <n v="35.380000000000003"/>
    <n v="12.26"/>
    <n v="79.37"/>
    <n v="12.26"/>
    <n v="35.380000000000003"/>
    <n v="4.7181419900964791E-2"/>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22BAD66-7E60-4A0D-A504-D25B16E243CD}" name="PivotTable3" cacheId="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46" firstHeaderRow="0" firstDataRow="1" firstDataCol="1" rowPageCount="1" colPageCount="1"/>
  <pivotFields count="11">
    <pivotField axis="axisRow" showAll="0">
      <items count="8">
        <item x="0"/>
        <item x="1"/>
        <item x="2"/>
        <item x="3"/>
        <item x="4"/>
        <item x="5"/>
        <item x="6"/>
        <item t="default"/>
      </items>
    </pivotField>
    <pivotField axis="axisRow" showAll="0">
      <items count="8">
        <item x="0"/>
        <item x="1"/>
        <item x="2"/>
        <item x="3"/>
        <item x="4"/>
        <item x="5"/>
        <item x="6"/>
        <item t="default"/>
      </items>
    </pivotField>
    <pivotField numFmtId="164" showAll="0"/>
    <pivotField dataField="1" numFmtId="164" showAll="0"/>
    <pivotField dataField="1" numFmtId="164" showAll="0"/>
    <pivotField dataField="1" numFmtId="164" showAll="0"/>
    <pivotField dataField="1" numFmtId="164" showAll="0"/>
    <pivotField numFmtId="164" showAll="0"/>
    <pivotField numFmtId="164" showAll="0"/>
    <pivotField numFmtId="165" showAll="0"/>
    <pivotField axis="axisPage" showAll="0">
      <items count="3">
        <item x="0"/>
        <item x="1"/>
        <item t="default"/>
      </items>
    </pivotField>
  </pivotFields>
  <rowFields count="2">
    <field x="0"/>
    <field x="1"/>
  </rowFields>
  <rowItems count="43">
    <i>
      <x/>
    </i>
    <i r="1">
      <x v="1"/>
    </i>
    <i r="1">
      <x v="2"/>
    </i>
    <i r="1">
      <x v="3"/>
    </i>
    <i r="1">
      <x v="4"/>
    </i>
    <i r="1">
      <x v="5"/>
    </i>
    <i>
      <x v="1"/>
    </i>
    <i r="1">
      <x v="1"/>
    </i>
    <i r="1">
      <x v="2"/>
    </i>
    <i r="1">
      <x v="3"/>
    </i>
    <i r="1">
      <x v="4"/>
    </i>
    <i r="1">
      <x v="5"/>
    </i>
    <i>
      <x v="2"/>
    </i>
    <i r="1">
      <x v="1"/>
    </i>
    <i r="1">
      <x v="2"/>
    </i>
    <i r="1">
      <x v="3"/>
    </i>
    <i r="1">
      <x v="4"/>
    </i>
    <i r="1">
      <x v="5"/>
    </i>
    <i>
      <x v="3"/>
    </i>
    <i r="1">
      <x v="1"/>
    </i>
    <i r="1">
      <x v="2"/>
    </i>
    <i r="1">
      <x v="3"/>
    </i>
    <i r="1">
      <x v="4"/>
    </i>
    <i r="1">
      <x v="5"/>
    </i>
    <i>
      <x v="4"/>
    </i>
    <i r="1">
      <x v="1"/>
    </i>
    <i r="1">
      <x v="2"/>
    </i>
    <i r="1">
      <x v="3"/>
    </i>
    <i r="1">
      <x v="4"/>
    </i>
    <i r="1">
      <x v="5"/>
    </i>
    <i>
      <x v="5"/>
    </i>
    <i r="1">
      <x v="1"/>
    </i>
    <i r="1">
      <x v="2"/>
    </i>
    <i r="1">
      <x v="3"/>
    </i>
    <i r="1">
      <x v="4"/>
    </i>
    <i r="1">
      <x v="5"/>
    </i>
    <i>
      <x v="6"/>
    </i>
    <i r="1">
      <x v="1"/>
    </i>
    <i r="1">
      <x v="2"/>
    </i>
    <i r="1">
      <x v="3"/>
    </i>
    <i r="1">
      <x v="4"/>
    </i>
    <i r="1">
      <x v="5"/>
    </i>
    <i t="grand">
      <x/>
    </i>
  </rowItems>
  <colFields count="1">
    <field x="-2"/>
  </colFields>
  <colItems count="4">
    <i>
      <x/>
    </i>
    <i i="1">
      <x v="1"/>
    </i>
    <i i="2">
      <x v="2"/>
    </i>
    <i i="3">
      <x v="3"/>
    </i>
  </colItems>
  <pageFields count="1">
    <pageField fld="10" hier="-1"/>
  </pageFields>
  <dataFields count="4">
    <dataField name="Average of Government Health Spending per Capita" fld="3" subtotal="average" baseField="1" baseItem="1" numFmtId="166"/>
    <dataField name="Average of Private Health Spending per Capita" fld="4" subtotal="average" baseField="1" baseItem="1" numFmtId="166"/>
    <dataField name="Average of Foreign Health Spending per Capita" fld="5" subtotal="average" baseField="1" baseItem="1" numFmtId="166"/>
    <dataField name="Average of Total Health Spending per Capita" fld="6" subtotal="average" baseField="1" baseItem="1"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86D4DC-333E-4B41-A76C-7204F10D45FC}" name="healthspending" displayName="healthspending" ref="A3:K150" totalsRowShown="0">
  <autoFilter ref="A3:K150" xr:uid="{F186D4DC-333E-4B41-A76C-7204F10D45FC}"/>
  <tableColumns count="11">
    <tableColumn id="1" xr3:uid="{52BF9C85-3912-4B14-87AF-2EED06CE3B86}" name="Region" dataDxfId="9"/>
    <tableColumn id="2" xr3:uid="{8639BA88-C3D6-4A90-A8D0-080E37FE79BA}" name="Year"/>
    <tableColumn id="3" xr3:uid="{6703E806-FBF7-4E75-8B2C-CA3F3DB78034}" name="GDP per Capita" dataDxfId="8"/>
    <tableColumn id="4" xr3:uid="{BE3D4447-C092-4BD8-8AEF-19F277E9C079}" name="Government Health Spending per Capita" dataDxfId="7"/>
    <tableColumn id="5" xr3:uid="{0BAEA8EA-7073-46CF-9337-42DA9A72F256}" name="Private Health Spending per Capita" dataDxfId="6"/>
    <tableColumn id="6" xr3:uid="{67DF57D3-AD70-419E-946C-0CEB305FBA8A}" name="Foreign Health Spending per Capita" dataDxfId="5"/>
    <tableColumn id="7" xr3:uid="{B8864474-40C9-4547-BB93-99F31E052468}" name="Total Health Spending per Capita" dataDxfId="4"/>
    <tableColumn id="8" xr3:uid="{A594982B-E04B-43B3-B5A4-FA2191F751D0}" name="Min Spending" dataDxfId="3">
      <calculatedColumnFormula>MIN(healthspending[[#This Row],[Government Health Spending per Capita]:[Foreign Health Spending per Capita]])</calculatedColumnFormula>
    </tableColumn>
    <tableColumn id="9" xr3:uid="{1F769331-8184-4A00-B9AB-57BD1075C560}" name="Max Spending" dataDxfId="2">
      <calculatedColumnFormula>MAX(healthspending[[#This Row],[Government Health Spending per Capita]:[Foreign Health Spending per Capita]])</calculatedColumnFormula>
    </tableColumn>
    <tableColumn id="10" xr3:uid="{816ADDA7-E488-4646-B793-405370E5C4BF}" name="GDP Percentage" dataDxfId="1">
      <calculatedColumnFormula>healthspending[[#This Row],[Total Health Spending per Capita]]/healthspending[[#This Row],[GDP per Capita]]</calculatedColumnFormula>
    </tableColumn>
    <tableColumn id="11" xr3:uid="{AF3EF978-BA99-4CE3-B807-DD17AF663C72}" name="Government vs Private" dataDxfId="0">
      <calculatedColumnFormula>IF(healthspending[[#This Row],[Government Health Spending per Capita]]&gt;healthspending[[#This Row],[Private Health Spending per Capita]],"More Government Spending", "More Private Spending")</calculatedColumnFormula>
    </tableColumn>
  </tableColumns>
  <tableStyleInfo name="TableStyleMedium19"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9DBA8-B4D3-4D64-8FF7-530EB747F5DB}">
  <dimension ref="A1:E46"/>
  <sheetViews>
    <sheetView workbookViewId="0">
      <selection activeCell="E5" sqref="E5"/>
    </sheetView>
  </sheetViews>
  <sheetFormatPr defaultRowHeight="15" x14ac:dyDescent="0.25"/>
  <cols>
    <col min="1" max="1" width="26.85546875" bestFit="1" customWidth="1"/>
    <col min="2" max="2" width="48.42578125" bestFit="1" customWidth="1"/>
    <col min="3" max="3" width="43.28515625" bestFit="1" customWidth="1"/>
    <col min="4" max="4" width="43.7109375" bestFit="1" customWidth="1"/>
    <col min="5" max="5" width="41.28515625" bestFit="1" customWidth="1"/>
  </cols>
  <sheetData>
    <row r="1" spans="1:5" x14ac:dyDescent="0.25">
      <c r="A1" s="3" t="s">
        <v>18</v>
      </c>
      <c r="B1" t="s">
        <v>19</v>
      </c>
    </row>
    <row r="3" spans="1:5" x14ac:dyDescent="0.25">
      <c r="A3" s="3" t="s">
        <v>20</v>
      </c>
      <c r="B3" t="s">
        <v>27</v>
      </c>
      <c r="C3" t="s">
        <v>28</v>
      </c>
      <c r="D3" t="s">
        <v>29</v>
      </c>
      <c r="E3" t="s">
        <v>30</v>
      </c>
    </row>
    <row r="4" spans="1:5" x14ac:dyDescent="0.25">
      <c r="A4" s="4" t="s">
        <v>7</v>
      </c>
      <c r="B4" s="6">
        <v>387.22428571428577</v>
      </c>
      <c r="C4" s="6">
        <v>185.34238095238092</v>
      </c>
      <c r="D4" s="6">
        <v>0.6461904761904762</v>
      </c>
      <c r="E4" s="6">
        <v>573.20761904761912</v>
      </c>
    </row>
    <row r="5" spans="1:5" x14ac:dyDescent="0.25">
      <c r="A5" s="5" t="s">
        <v>22</v>
      </c>
      <c r="B5" s="6">
        <v>182.67500000000001</v>
      </c>
      <c r="C5" s="6">
        <v>83.39500000000001</v>
      </c>
      <c r="D5" s="6">
        <v>0.29500000000000004</v>
      </c>
      <c r="E5" s="6">
        <v>266.36500000000001</v>
      </c>
    </row>
    <row r="6" spans="1:5" x14ac:dyDescent="0.25">
      <c r="A6" s="5" t="s">
        <v>23</v>
      </c>
      <c r="B6" s="6">
        <v>232.86399999999998</v>
      </c>
      <c r="C6" s="6">
        <v>109.506</v>
      </c>
      <c r="D6" s="6">
        <v>0.49400000000000005</v>
      </c>
      <c r="E6" s="6">
        <v>342.86</v>
      </c>
    </row>
    <row r="7" spans="1:5" x14ac:dyDescent="0.25">
      <c r="A7" s="5" t="s">
        <v>24</v>
      </c>
      <c r="B7" s="6">
        <v>404.81200000000001</v>
      </c>
      <c r="C7" s="6">
        <v>177.666</v>
      </c>
      <c r="D7" s="6">
        <v>0.73799999999999988</v>
      </c>
      <c r="E7" s="6">
        <v>583.20600000000002</v>
      </c>
    </row>
    <row r="8" spans="1:5" x14ac:dyDescent="0.25">
      <c r="A8" s="5" t="s">
        <v>25</v>
      </c>
      <c r="B8" s="6">
        <v>455.75</v>
      </c>
      <c r="C8" s="6">
        <v>221.5</v>
      </c>
      <c r="D8" s="6">
        <v>0.58799999999999997</v>
      </c>
      <c r="E8" s="6">
        <v>677.82799999999997</v>
      </c>
    </row>
    <row r="9" spans="1:5" x14ac:dyDescent="0.25">
      <c r="A9" s="5" t="s">
        <v>26</v>
      </c>
      <c r="B9" s="6">
        <v>574.8075</v>
      </c>
      <c r="C9" s="6">
        <v>295.51</v>
      </c>
      <c r="D9" s="6">
        <v>0.97</v>
      </c>
      <c r="E9" s="6">
        <v>871.29</v>
      </c>
    </row>
    <row r="10" spans="1:5" x14ac:dyDescent="0.25">
      <c r="A10" s="4" t="s">
        <v>8</v>
      </c>
      <c r="B10" s="6">
        <v>1634.1085714285714</v>
      </c>
      <c r="C10" s="6">
        <v>591.73380952380955</v>
      </c>
      <c r="D10" s="6">
        <v>4.0423809523809515</v>
      </c>
      <c r="E10" s="6">
        <v>2226.4838095238101</v>
      </c>
    </row>
    <row r="11" spans="1:5" x14ac:dyDescent="0.25">
      <c r="A11" s="5" t="s">
        <v>22</v>
      </c>
      <c r="B11" s="6">
        <v>1069.32</v>
      </c>
      <c r="C11" s="6">
        <v>387.38499999999999</v>
      </c>
      <c r="D11" s="6">
        <v>1.365</v>
      </c>
      <c r="E11" s="6">
        <v>1457.0549999999998</v>
      </c>
    </row>
    <row r="12" spans="1:5" x14ac:dyDescent="0.25">
      <c r="A12" s="5" t="s">
        <v>23</v>
      </c>
      <c r="B12" s="6">
        <v>1462.1179999999999</v>
      </c>
      <c r="C12" s="6">
        <v>530.40800000000002</v>
      </c>
      <c r="D12" s="6">
        <v>2.6960000000000002</v>
      </c>
      <c r="E12" s="6">
        <v>1993.0359999999996</v>
      </c>
    </row>
    <row r="13" spans="1:5" x14ac:dyDescent="0.25">
      <c r="A13" s="5" t="s">
        <v>24</v>
      </c>
      <c r="B13" s="6">
        <v>1690.7699999999998</v>
      </c>
      <c r="C13" s="6">
        <v>634.97199999999998</v>
      </c>
      <c r="D13" s="6">
        <v>5.1440000000000001</v>
      </c>
      <c r="E13" s="6">
        <v>2326.5299999999997</v>
      </c>
    </row>
    <row r="14" spans="1:5" x14ac:dyDescent="0.25">
      <c r="A14" s="5" t="s">
        <v>25</v>
      </c>
      <c r="B14" s="6">
        <v>1612.0639999999999</v>
      </c>
      <c r="C14" s="6">
        <v>601.50599999999997</v>
      </c>
      <c r="D14" s="6">
        <v>4.2140000000000004</v>
      </c>
      <c r="E14" s="6">
        <v>2214.1799999999998</v>
      </c>
    </row>
    <row r="15" spans="1:5" x14ac:dyDescent="0.25">
      <c r="A15" s="5" t="s">
        <v>26</v>
      </c>
      <c r="B15" s="6">
        <v>2088.2200000000003</v>
      </c>
      <c r="C15" s="6">
        <v>704.30250000000012</v>
      </c>
      <c r="D15" s="6">
        <v>5.4725000000000001</v>
      </c>
      <c r="E15" s="6">
        <v>2793.33</v>
      </c>
    </row>
    <row r="16" spans="1:5" x14ac:dyDescent="0.25">
      <c r="A16" s="4" t="s">
        <v>9</v>
      </c>
      <c r="B16" s="6">
        <v>306.68857142857149</v>
      </c>
      <c r="C16" s="6">
        <v>294.09714285714284</v>
      </c>
      <c r="D16" s="6">
        <v>2.7138095238095241</v>
      </c>
      <c r="E16" s="6">
        <v>602.94095238095235</v>
      </c>
    </row>
    <row r="17" spans="1:5" x14ac:dyDescent="0.25">
      <c r="A17" s="5" t="s">
        <v>22</v>
      </c>
      <c r="B17" s="6">
        <v>120.33000000000001</v>
      </c>
      <c r="C17" s="6">
        <v>141.64999999999998</v>
      </c>
      <c r="D17" s="6">
        <v>2.65</v>
      </c>
      <c r="E17" s="6">
        <v>264.10000000000002</v>
      </c>
    </row>
    <row r="18" spans="1:5" x14ac:dyDescent="0.25">
      <c r="A18" s="5" t="s">
        <v>23</v>
      </c>
      <c r="B18" s="6">
        <v>217.59800000000001</v>
      </c>
      <c r="C18" s="6">
        <v>238.34800000000001</v>
      </c>
      <c r="D18" s="6">
        <v>2.0640000000000001</v>
      </c>
      <c r="E18" s="6">
        <v>457.584</v>
      </c>
    </row>
    <row r="19" spans="1:5" x14ac:dyDescent="0.25">
      <c r="A19" s="5" t="s">
        <v>24</v>
      </c>
      <c r="B19" s="6">
        <v>372.74200000000002</v>
      </c>
      <c r="C19" s="6">
        <v>347.46399999999994</v>
      </c>
      <c r="D19" s="6">
        <v>3.7699999999999996</v>
      </c>
      <c r="E19" s="6">
        <v>723.08200000000011</v>
      </c>
    </row>
    <row r="20" spans="1:5" x14ac:dyDescent="0.25">
      <c r="A20" s="5" t="s">
        <v>25</v>
      </c>
      <c r="B20" s="6">
        <v>355.16400000000004</v>
      </c>
      <c r="C20" s="6">
        <v>326.61199999999997</v>
      </c>
      <c r="D20" s="6">
        <v>2.4140000000000001</v>
      </c>
      <c r="E20" s="6">
        <v>683.51</v>
      </c>
    </row>
    <row r="21" spans="1:5" x14ac:dyDescent="0.25">
      <c r="A21" s="5" t="s">
        <v>26</v>
      </c>
      <c r="B21" s="6">
        <v>368.07</v>
      </c>
      <c r="C21" s="6">
        <v>332.65500000000003</v>
      </c>
      <c r="D21" s="6">
        <v>2.6125000000000003</v>
      </c>
      <c r="E21" s="6">
        <v>703.17000000000007</v>
      </c>
    </row>
    <row r="22" spans="1:5" x14ac:dyDescent="0.25">
      <c r="A22" s="4" t="s">
        <v>10</v>
      </c>
      <c r="B22" s="6">
        <v>130.39809523809524</v>
      </c>
      <c r="C22" s="6">
        <v>99.053809523809534</v>
      </c>
      <c r="D22" s="6">
        <v>2.8919047619047613</v>
      </c>
      <c r="E22" s="6">
        <v>232.27619047619049</v>
      </c>
    </row>
    <row r="23" spans="1:5" x14ac:dyDescent="0.25">
      <c r="A23" s="5" t="s">
        <v>22</v>
      </c>
      <c r="B23" s="6">
        <v>54.765000000000001</v>
      </c>
      <c r="C23" s="6">
        <v>47.454999999999998</v>
      </c>
      <c r="D23" s="6">
        <v>1.335</v>
      </c>
      <c r="E23" s="6">
        <v>103.495</v>
      </c>
    </row>
    <row r="24" spans="1:5" x14ac:dyDescent="0.25">
      <c r="A24" s="5" t="s">
        <v>23</v>
      </c>
      <c r="B24" s="6">
        <v>84.775999999999996</v>
      </c>
      <c r="C24" s="6">
        <v>74.59</v>
      </c>
      <c r="D24" s="6">
        <v>1.964</v>
      </c>
      <c r="E24" s="6">
        <v>161.24200000000002</v>
      </c>
    </row>
    <row r="25" spans="1:5" x14ac:dyDescent="0.25">
      <c r="A25" s="5" t="s">
        <v>24</v>
      </c>
      <c r="B25" s="6">
        <v>137.47599999999997</v>
      </c>
      <c r="C25" s="6">
        <v>115.76200000000001</v>
      </c>
      <c r="D25" s="6">
        <v>2.62</v>
      </c>
      <c r="E25" s="6">
        <v>255.762</v>
      </c>
    </row>
    <row r="26" spans="1:5" x14ac:dyDescent="0.25">
      <c r="A26" s="5" t="s">
        <v>25</v>
      </c>
      <c r="B26" s="6">
        <v>159.45599999999999</v>
      </c>
      <c r="C26" s="6">
        <v>116.94800000000001</v>
      </c>
      <c r="D26" s="6">
        <v>3.1819999999999999</v>
      </c>
      <c r="E26" s="6">
        <v>279.56599999999997</v>
      </c>
    </row>
    <row r="27" spans="1:5" x14ac:dyDescent="0.25">
      <c r="A27" s="5" t="s">
        <v>26</v>
      </c>
      <c r="B27" s="6">
        <v>180.07250000000002</v>
      </c>
      <c r="C27" s="6">
        <v>112.17999999999999</v>
      </c>
      <c r="D27" s="6">
        <v>4.8075000000000001</v>
      </c>
      <c r="E27" s="6">
        <v>296.99</v>
      </c>
    </row>
    <row r="28" spans="1:5" x14ac:dyDescent="0.25">
      <c r="A28" s="4" t="s">
        <v>11</v>
      </c>
      <c r="B28" s="6">
        <v>4422.9890476190476</v>
      </c>
      <c r="C28" s="6">
        <v>4092.5414285714282</v>
      </c>
      <c r="D28" s="6">
        <v>0</v>
      </c>
      <c r="E28" s="6">
        <v>8515.5319047619068</v>
      </c>
    </row>
    <row r="29" spans="1:5" x14ac:dyDescent="0.25">
      <c r="A29" s="5" t="s">
        <v>22</v>
      </c>
      <c r="B29" s="6">
        <v>2600.85</v>
      </c>
      <c r="C29" s="6">
        <v>2987.81</v>
      </c>
      <c r="D29" s="6">
        <v>0</v>
      </c>
      <c r="E29" s="6">
        <v>5588.66</v>
      </c>
    </row>
    <row r="30" spans="1:5" x14ac:dyDescent="0.25">
      <c r="A30" s="5" t="s">
        <v>23</v>
      </c>
      <c r="B30" s="6">
        <v>3268.1160000000004</v>
      </c>
      <c r="C30" s="6">
        <v>3502.5480000000002</v>
      </c>
      <c r="D30" s="6">
        <v>0</v>
      </c>
      <c r="E30" s="6">
        <v>6770.6620000000012</v>
      </c>
    </row>
    <row r="31" spans="1:5" x14ac:dyDescent="0.25">
      <c r="A31" s="5" t="s">
        <v>24</v>
      </c>
      <c r="B31" s="6">
        <v>4055.9619999999995</v>
      </c>
      <c r="C31" s="6">
        <v>3916.62</v>
      </c>
      <c r="D31" s="6">
        <v>0</v>
      </c>
      <c r="E31" s="6">
        <v>7972.5839999999998</v>
      </c>
    </row>
    <row r="32" spans="1:5" x14ac:dyDescent="0.25">
      <c r="A32" s="5" t="s">
        <v>25</v>
      </c>
      <c r="B32" s="6">
        <v>4909.0399999999991</v>
      </c>
      <c r="C32" s="6">
        <v>4445.5940000000001</v>
      </c>
      <c r="D32" s="6">
        <v>0</v>
      </c>
      <c r="E32" s="6">
        <v>9354.6380000000008</v>
      </c>
    </row>
    <row r="33" spans="1:5" x14ac:dyDescent="0.25">
      <c r="A33" s="5" t="s">
        <v>26</v>
      </c>
      <c r="B33" s="6">
        <v>6628.869999999999</v>
      </c>
      <c r="C33" s="6">
        <v>5160.9850000000006</v>
      </c>
      <c r="D33" s="6">
        <v>0</v>
      </c>
      <c r="E33" s="6">
        <v>11789.857499999998</v>
      </c>
    </row>
    <row r="34" spans="1:5" x14ac:dyDescent="0.25">
      <c r="A34" s="4" t="s">
        <v>12</v>
      </c>
      <c r="B34" s="6">
        <v>14.837619047619048</v>
      </c>
      <c r="C34" s="6">
        <v>33.888571428571424</v>
      </c>
      <c r="D34" s="6">
        <v>0.80238095238095242</v>
      </c>
      <c r="E34" s="6">
        <v>49.529047619047617</v>
      </c>
    </row>
    <row r="35" spans="1:5" x14ac:dyDescent="0.25">
      <c r="A35" s="5" t="s">
        <v>22</v>
      </c>
      <c r="B35" s="6">
        <v>4.3900000000000006</v>
      </c>
      <c r="C35" s="6">
        <v>17.23</v>
      </c>
      <c r="D35" s="6">
        <v>0.56000000000000005</v>
      </c>
      <c r="E35" s="6">
        <v>22.174999999999997</v>
      </c>
    </row>
    <row r="36" spans="1:5" x14ac:dyDescent="0.25">
      <c r="A36" s="5" t="s">
        <v>23</v>
      </c>
      <c r="B36" s="6">
        <v>7.3860000000000001</v>
      </c>
      <c r="C36" s="6">
        <v>23.967999999999996</v>
      </c>
      <c r="D36" s="6">
        <v>0.63400000000000001</v>
      </c>
      <c r="E36" s="6">
        <v>31.99</v>
      </c>
    </row>
    <row r="37" spans="1:5" x14ac:dyDescent="0.25">
      <c r="A37" s="5" t="s">
        <v>24</v>
      </c>
      <c r="B37" s="6">
        <v>12.728</v>
      </c>
      <c r="C37" s="6">
        <v>35.406000000000006</v>
      </c>
      <c r="D37" s="6">
        <v>0.65200000000000002</v>
      </c>
      <c r="E37" s="6">
        <v>48.786000000000001</v>
      </c>
    </row>
    <row r="38" spans="1:5" x14ac:dyDescent="0.25">
      <c r="A38" s="5" t="s">
        <v>25</v>
      </c>
      <c r="B38" s="6">
        <v>17.786000000000001</v>
      </c>
      <c r="C38" s="6">
        <v>39.536000000000001</v>
      </c>
      <c r="D38" s="6">
        <v>0.70399999999999996</v>
      </c>
      <c r="E38" s="6">
        <v>58.025999999999996</v>
      </c>
    </row>
    <row r="39" spans="1:5" x14ac:dyDescent="0.25">
      <c r="A39" s="5" t="s">
        <v>26</v>
      </c>
      <c r="B39" s="6">
        <v>28.327500000000001</v>
      </c>
      <c r="C39" s="6">
        <v>45.662499999999994</v>
      </c>
      <c r="D39" s="6">
        <v>1.4450000000000001</v>
      </c>
      <c r="E39" s="6">
        <v>75.4375</v>
      </c>
    </row>
    <row r="40" spans="1:5" x14ac:dyDescent="0.25">
      <c r="A40" s="4" t="s">
        <v>13</v>
      </c>
      <c r="B40" s="6">
        <v>28.685714285714283</v>
      </c>
      <c r="C40" s="6">
        <v>37.672380952380955</v>
      </c>
      <c r="D40" s="6">
        <v>9.9014285714285712</v>
      </c>
      <c r="E40" s="6">
        <v>76.258571428571415</v>
      </c>
    </row>
    <row r="41" spans="1:5" x14ac:dyDescent="0.25">
      <c r="A41" s="5" t="s">
        <v>22</v>
      </c>
      <c r="B41" s="6">
        <v>15.865000000000002</v>
      </c>
      <c r="C41" s="6">
        <v>26.67</v>
      </c>
      <c r="D41" s="6">
        <v>4.1950000000000003</v>
      </c>
      <c r="E41" s="6">
        <v>46.730000000000004</v>
      </c>
    </row>
    <row r="42" spans="1:5" x14ac:dyDescent="0.25">
      <c r="A42" s="5" t="s">
        <v>23</v>
      </c>
      <c r="B42" s="6">
        <v>24.585999999999999</v>
      </c>
      <c r="C42" s="6">
        <v>35.474000000000004</v>
      </c>
      <c r="D42" s="6">
        <v>8.6240000000000006</v>
      </c>
      <c r="E42" s="6">
        <v>68.686000000000007</v>
      </c>
    </row>
    <row r="43" spans="1:5" x14ac:dyDescent="0.25">
      <c r="A43" s="5" t="s">
        <v>24</v>
      </c>
      <c r="B43" s="6">
        <v>33.364000000000004</v>
      </c>
      <c r="C43" s="6">
        <v>45.06</v>
      </c>
      <c r="D43" s="6">
        <v>12.325999999999999</v>
      </c>
      <c r="E43" s="6">
        <v>90.751999999999995</v>
      </c>
    </row>
    <row r="44" spans="1:5" x14ac:dyDescent="0.25">
      <c r="A44" s="5" t="s">
        <v>25</v>
      </c>
      <c r="B44" s="6">
        <v>29.54</v>
      </c>
      <c r="C44" s="6">
        <v>38.058</v>
      </c>
      <c r="D44" s="6">
        <v>9.9</v>
      </c>
      <c r="E44" s="6">
        <v>77.49199999999999</v>
      </c>
    </row>
    <row r="45" spans="1:5" x14ac:dyDescent="0.25">
      <c r="A45" s="5" t="s">
        <v>26</v>
      </c>
      <c r="B45" s="6">
        <v>33.305</v>
      </c>
      <c r="C45" s="6">
        <v>36.204999999999998</v>
      </c>
      <c r="D45" s="6">
        <v>11.3225</v>
      </c>
      <c r="E45" s="6">
        <v>80.83</v>
      </c>
    </row>
    <row r="46" spans="1:5" x14ac:dyDescent="0.25">
      <c r="A46" s="4" t="s">
        <v>21</v>
      </c>
      <c r="B46" s="6">
        <v>989.27598639455766</v>
      </c>
      <c r="C46" s="6">
        <v>762.04707482993206</v>
      </c>
      <c r="D46" s="6">
        <v>2.9997278911564629</v>
      </c>
      <c r="E46" s="6">
        <v>1753.7468707482985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C4260-1492-46B6-B06F-4A0E3C2FC8EF}">
  <dimension ref="A1:K150"/>
  <sheetViews>
    <sheetView workbookViewId="0">
      <selection activeCell="A3" sqref="A3:K150"/>
    </sheetView>
  </sheetViews>
  <sheetFormatPr defaultRowHeight="15" x14ac:dyDescent="0.25"/>
  <cols>
    <col min="1" max="1" width="25" bestFit="1" customWidth="1"/>
    <col min="2" max="2" width="7.28515625" bestFit="1" customWidth="1"/>
    <col min="3" max="3" width="17.140625" bestFit="1" customWidth="1"/>
    <col min="4" max="4" width="40.5703125" bestFit="1" customWidth="1"/>
    <col min="5" max="5" width="35.28515625" bestFit="1" customWidth="1"/>
    <col min="6" max="6" width="35.7109375" bestFit="1" customWidth="1"/>
    <col min="7" max="7" width="33.42578125" bestFit="1" customWidth="1"/>
    <col min="8" max="8" width="15.5703125" bestFit="1" customWidth="1"/>
    <col min="9" max="9" width="15.85546875" bestFit="1" customWidth="1"/>
    <col min="10" max="10" width="18" bestFit="1" customWidth="1"/>
    <col min="11" max="11" width="25.5703125" bestFit="1" customWidth="1"/>
  </cols>
  <sheetData>
    <row r="1" spans="1:11" ht="20.25" thickBot="1" x14ac:dyDescent="0.35">
      <c r="A1" s="16" t="s">
        <v>14</v>
      </c>
      <c r="B1" s="16"/>
      <c r="C1" s="16"/>
      <c r="D1" s="16"/>
      <c r="E1" s="16"/>
      <c r="F1" s="16"/>
      <c r="G1" s="16"/>
      <c r="H1" s="16"/>
      <c r="I1" s="16"/>
      <c r="J1" s="16"/>
      <c r="K1" s="16"/>
    </row>
    <row r="2" spans="1:11" ht="15.75" thickTop="1" x14ac:dyDescent="0.25"/>
    <row r="3" spans="1:11" x14ac:dyDescent="0.25">
      <c r="A3" t="s">
        <v>0</v>
      </c>
      <c r="B3" t="s">
        <v>1</v>
      </c>
      <c r="C3" t="s">
        <v>2</v>
      </c>
      <c r="D3" t="s">
        <v>3</v>
      </c>
      <c r="E3" t="s">
        <v>4</v>
      </c>
      <c r="F3" t="s">
        <v>5</v>
      </c>
      <c r="G3" t="s">
        <v>6</v>
      </c>
      <c r="H3" t="s">
        <v>15</v>
      </c>
      <c r="I3" t="s">
        <v>16</v>
      </c>
      <c r="J3" t="s">
        <v>17</v>
      </c>
      <c r="K3" t="s">
        <v>18</v>
      </c>
    </row>
    <row r="4" spans="1:11" x14ac:dyDescent="0.25">
      <c r="A4" t="s">
        <v>7</v>
      </c>
      <c r="B4">
        <v>2003</v>
      </c>
      <c r="C4" s="1">
        <v>4188.46</v>
      </c>
      <c r="D4" s="1">
        <v>173.18</v>
      </c>
      <c r="E4" s="1">
        <v>79.59</v>
      </c>
      <c r="F4" s="1">
        <v>0.25</v>
      </c>
      <c r="G4" s="1">
        <v>253.02</v>
      </c>
      <c r="H4" s="1">
        <f>MIN(healthspending[[#This Row],[Government Health Spending per Capita]:[Foreign Health Spending per Capita]])</f>
        <v>0.25</v>
      </c>
      <c r="I4" s="1">
        <f>MAX(healthspending[[#This Row],[Government Health Spending per Capita]:[Foreign Health Spending per Capita]])</f>
        <v>173.18</v>
      </c>
      <c r="J4" s="2">
        <f>healthspending[[#This Row],[Total Health Spending per Capita]]/healthspending[[#This Row],[GDP per Capita]]</f>
        <v>6.0408837615734665E-2</v>
      </c>
      <c r="K4" t="str">
        <f>IF(healthspending[[#This Row],[Government Health Spending per Capita]]&gt;healthspending[[#This Row],[Private Health Spending per Capita]],"More Government Spending", "More Private Spending")</f>
        <v>More Government Spending</v>
      </c>
    </row>
    <row r="5" spans="1:11" x14ac:dyDescent="0.25">
      <c r="A5" t="s">
        <v>7</v>
      </c>
      <c r="B5">
        <v>2004</v>
      </c>
      <c r="C5" s="1">
        <v>4657.51</v>
      </c>
      <c r="D5" s="1">
        <v>192.17</v>
      </c>
      <c r="E5" s="1">
        <v>87.2</v>
      </c>
      <c r="F5" s="1">
        <v>0.34</v>
      </c>
      <c r="G5" s="1">
        <v>279.70999999999998</v>
      </c>
      <c r="H5" s="1">
        <f>MIN(healthspending[[#This Row],[Government Health Spending per Capita]:[Foreign Health Spending per Capita]])</f>
        <v>0.34</v>
      </c>
      <c r="I5" s="1">
        <f>MAX(healthspending[[#This Row],[Government Health Spending per Capita]:[Foreign Health Spending per Capita]])</f>
        <v>192.17</v>
      </c>
      <c r="J5" s="2">
        <f>healthspending[[#This Row],[Total Health Spending per Capita]]/healthspending[[#This Row],[GDP per Capita]]</f>
        <v>6.0055694995823944E-2</v>
      </c>
      <c r="K5" t="str">
        <f>IF(healthspending[[#This Row],[Government Health Spending per Capita]]&gt;healthspending[[#This Row],[Private Health Spending per Capita]],"More Government Spending", "More Private Spending")</f>
        <v>More Government Spending</v>
      </c>
    </row>
    <row r="6" spans="1:11" x14ac:dyDescent="0.25">
      <c r="A6" t="s">
        <v>7</v>
      </c>
      <c r="B6">
        <v>2005</v>
      </c>
      <c r="C6" s="1">
        <v>4931.63</v>
      </c>
      <c r="D6" s="1">
        <v>201</v>
      </c>
      <c r="E6" s="1">
        <v>92.44</v>
      </c>
      <c r="F6" s="1">
        <v>0.43</v>
      </c>
      <c r="G6" s="1">
        <v>293.86</v>
      </c>
      <c r="H6" s="1">
        <f>MIN(healthspending[[#This Row],[Government Health Spending per Capita]:[Foreign Health Spending per Capita]])</f>
        <v>0.43</v>
      </c>
      <c r="I6" s="1">
        <f>MAX(healthspending[[#This Row],[Government Health Spending per Capita]:[Foreign Health Spending per Capita]])</f>
        <v>201</v>
      </c>
      <c r="J6" s="2">
        <f>healthspending[[#This Row],[Total Health Spending per Capita]]/healthspending[[#This Row],[GDP per Capita]]</f>
        <v>5.9586789763222306E-2</v>
      </c>
      <c r="K6" t="str">
        <f>IF(healthspending[[#This Row],[Government Health Spending per Capita]]&gt;healthspending[[#This Row],[Private Health Spending per Capita]],"More Government Spending", "More Private Spending")</f>
        <v>More Government Spending</v>
      </c>
    </row>
    <row r="7" spans="1:11" x14ac:dyDescent="0.25">
      <c r="A7" t="s">
        <v>7</v>
      </c>
      <c r="B7">
        <v>2006</v>
      </c>
      <c r="C7" s="1">
        <v>5191.91</v>
      </c>
      <c r="D7" s="1">
        <v>201.07</v>
      </c>
      <c r="E7" s="1">
        <v>98.34</v>
      </c>
      <c r="F7" s="1">
        <v>0.45</v>
      </c>
      <c r="G7" s="1">
        <v>299.86</v>
      </c>
      <c r="H7" s="1">
        <f>MIN(healthspending[[#This Row],[Government Health Spending per Capita]:[Foreign Health Spending per Capita]])</f>
        <v>0.45</v>
      </c>
      <c r="I7" s="1">
        <f>MAX(healthspending[[#This Row],[Government Health Spending per Capita]:[Foreign Health Spending per Capita]])</f>
        <v>201.07</v>
      </c>
      <c r="J7" s="2">
        <f>healthspending[[#This Row],[Total Health Spending per Capita]]/healthspending[[#This Row],[GDP per Capita]]</f>
        <v>5.7755238438262607E-2</v>
      </c>
      <c r="K7" t="str">
        <f>IF(healthspending[[#This Row],[Government Health Spending per Capita]]&gt;healthspending[[#This Row],[Private Health Spending per Capita]],"More Government Spending", "More Private Spending")</f>
        <v>More Government Spending</v>
      </c>
    </row>
    <row r="8" spans="1:11" x14ac:dyDescent="0.25">
      <c r="A8" t="s">
        <v>7</v>
      </c>
      <c r="B8">
        <v>2007</v>
      </c>
      <c r="C8" s="1">
        <v>5760.13</v>
      </c>
      <c r="D8" s="1">
        <v>218.27</v>
      </c>
      <c r="E8" s="1">
        <v>104.74</v>
      </c>
      <c r="F8" s="1">
        <v>0.51</v>
      </c>
      <c r="G8" s="1">
        <v>323.52</v>
      </c>
      <c r="H8" s="1">
        <f>MIN(healthspending[[#This Row],[Government Health Spending per Capita]:[Foreign Health Spending per Capita]])</f>
        <v>0.51</v>
      </c>
      <c r="I8" s="1">
        <f>MAX(healthspending[[#This Row],[Government Health Spending per Capita]:[Foreign Health Spending per Capita]])</f>
        <v>218.27</v>
      </c>
      <c r="J8" s="2">
        <f>healthspending[[#This Row],[Total Health Spending per Capita]]/healthspending[[#This Row],[GDP per Capita]]</f>
        <v>5.616539904481322E-2</v>
      </c>
      <c r="K8" t="str">
        <f>IF(healthspending[[#This Row],[Government Health Spending per Capita]]&gt;healthspending[[#This Row],[Private Health Spending per Capita]],"More Government Spending", "More Private Spending")</f>
        <v>More Government Spending</v>
      </c>
    </row>
    <row r="9" spans="1:11" x14ac:dyDescent="0.25">
      <c r="A9" t="s">
        <v>7</v>
      </c>
      <c r="B9">
        <v>2008</v>
      </c>
      <c r="C9" s="1">
        <v>6593.64</v>
      </c>
      <c r="D9" s="1">
        <v>254.28</v>
      </c>
      <c r="E9" s="1">
        <v>121.1</v>
      </c>
      <c r="F9" s="1">
        <v>0.5</v>
      </c>
      <c r="G9" s="1">
        <v>375.87</v>
      </c>
      <c r="H9" s="1">
        <f>MIN(healthspending[[#This Row],[Government Health Spending per Capita]:[Foreign Health Spending per Capita]])</f>
        <v>0.5</v>
      </c>
      <c r="I9" s="1">
        <f>MAX(healthspending[[#This Row],[Government Health Spending per Capita]:[Foreign Health Spending per Capita]])</f>
        <v>254.28</v>
      </c>
      <c r="J9" s="2">
        <f>healthspending[[#This Row],[Total Health Spending per Capita]]/healthspending[[#This Row],[GDP per Capita]]</f>
        <v>5.7004932025406296E-2</v>
      </c>
      <c r="K9" t="str">
        <f>IF(healthspending[[#This Row],[Government Health Spending per Capita]]&gt;healthspending[[#This Row],[Private Health Spending per Capita]],"More Government Spending", "More Private Spending")</f>
        <v>More Government Spending</v>
      </c>
    </row>
    <row r="10" spans="1:11" x14ac:dyDescent="0.25">
      <c r="A10" t="s">
        <v>7</v>
      </c>
      <c r="B10">
        <v>2009</v>
      </c>
      <c r="C10" s="1">
        <v>6735.16</v>
      </c>
      <c r="D10" s="1">
        <v>289.7</v>
      </c>
      <c r="E10" s="1">
        <v>130.91</v>
      </c>
      <c r="F10" s="1">
        <v>0.57999999999999996</v>
      </c>
      <c r="G10" s="1">
        <v>421.19</v>
      </c>
      <c r="H10" s="1">
        <f>MIN(healthspending[[#This Row],[Government Health Spending per Capita]:[Foreign Health Spending per Capita]])</f>
        <v>0.57999999999999996</v>
      </c>
      <c r="I10" s="1">
        <f>MAX(healthspending[[#This Row],[Government Health Spending per Capita]:[Foreign Health Spending per Capita]])</f>
        <v>289.7</v>
      </c>
      <c r="J10" s="2">
        <f>healthspending[[#This Row],[Total Health Spending per Capita]]/healthspending[[#This Row],[GDP per Capita]]</f>
        <v>6.2536005083769358E-2</v>
      </c>
      <c r="K10" t="str">
        <f>IF(healthspending[[#This Row],[Government Health Spending per Capita]]&gt;healthspending[[#This Row],[Private Health Spending per Capita]],"More Government Spending", "More Private Spending")</f>
        <v>More Government Spending</v>
      </c>
    </row>
    <row r="11" spans="1:11" x14ac:dyDescent="0.25">
      <c r="A11" t="s">
        <v>7</v>
      </c>
      <c r="B11">
        <v>2010</v>
      </c>
      <c r="C11" s="1">
        <v>7808.07</v>
      </c>
      <c r="D11" s="1">
        <v>330.87</v>
      </c>
      <c r="E11" s="1">
        <v>147.94</v>
      </c>
      <c r="F11" s="1">
        <v>0.59</v>
      </c>
      <c r="G11" s="1">
        <v>479.39</v>
      </c>
      <c r="H11" s="1">
        <f>MIN(healthspending[[#This Row],[Government Health Spending per Capita]:[Foreign Health Spending per Capita]])</f>
        <v>0.59</v>
      </c>
      <c r="I11" s="1">
        <f>MAX(healthspending[[#This Row],[Government Health Spending per Capita]:[Foreign Health Spending per Capita]])</f>
        <v>330.87</v>
      </c>
      <c r="J11" s="2">
        <f>healthspending[[#This Row],[Total Health Spending per Capita]]/healthspending[[#This Row],[GDP per Capita]]</f>
        <v>6.13967344042766E-2</v>
      </c>
      <c r="K11" t="str">
        <f>IF(healthspending[[#This Row],[Government Health Spending per Capita]]&gt;healthspending[[#This Row],[Private Health Spending per Capita]],"More Government Spending", "More Private Spending")</f>
        <v>More Government Spending</v>
      </c>
    </row>
    <row r="12" spans="1:11" x14ac:dyDescent="0.25">
      <c r="A12" t="s">
        <v>7</v>
      </c>
      <c r="B12">
        <v>2011</v>
      </c>
      <c r="C12" s="1">
        <v>8976.49</v>
      </c>
      <c r="D12" s="1">
        <v>415.07</v>
      </c>
      <c r="E12" s="1">
        <v>173.07</v>
      </c>
      <c r="F12" s="1">
        <v>0.63</v>
      </c>
      <c r="G12" s="1">
        <v>588.76</v>
      </c>
      <c r="H12" s="1">
        <f>MIN(healthspending[[#This Row],[Government Health Spending per Capita]:[Foreign Health Spending per Capita]])</f>
        <v>0.63</v>
      </c>
      <c r="I12" s="1">
        <f>MAX(healthspending[[#This Row],[Government Health Spending per Capita]:[Foreign Health Spending per Capita]])</f>
        <v>415.07</v>
      </c>
      <c r="J12" s="2">
        <f>healthspending[[#This Row],[Total Health Spending per Capita]]/healthspending[[#This Row],[GDP per Capita]]</f>
        <v>6.5589111111358678E-2</v>
      </c>
      <c r="K12" t="str">
        <f>IF(healthspending[[#This Row],[Government Health Spending per Capita]]&gt;healthspending[[#This Row],[Private Health Spending per Capita]],"More Government Spending", "More Private Spending")</f>
        <v>More Government Spending</v>
      </c>
    </row>
    <row r="13" spans="1:11" x14ac:dyDescent="0.25">
      <c r="A13" t="s">
        <v>7</v>
      </c>
      <c r="B13">
        <v>2012</v>
      </c>
      <c r="C13" s="1">
        <v>9534.44</v>
      </c>
      <c r="D13" s="1">
        <v>440.8</v>
      </c>
      <c r="E13" s="1">
        <v>185.65</v>
      </c>
      <c r="F13" s="1">
        <v>0.69</v>
      </c>
      <c r="G13" s="1">
        <v>627.13</v>
      </c>
      <c r="H13" s="1">
        <f>MIN(healthspending[[#This Row],[Government Health Spending per Capita]:[Foreign Health Spending per Capita]])</f>
        <v>0.69</v>
      </c>
      <c r="I13" s="1">
        <f>MAX(healthspending[[#This Row],[Government Health Spending per Capita]:[Foreign Health Spending per Capita]])</f>
        <v>440.8</v>
      </c>
      <c r="J13" s="2">
        <f>healthspending[[#This Row],[Total Health Spending per Capita]]/healthspending[[#This Row],[GDP per Capita]]</f>
        <v>6.5775231686391641E-2</v>
      </c>
      <c r="K13" t="str">
        <f>IF(healthspending[[#This Row],[Government Health Spending per Capita]]&gt;healthspending[[#This Row],[Private Health Spending per Capita]],"More Government Spending", "More Private Spending")</f>
        <v>More Government Spending</v>
      </c>
    </row>
    <row r="14" spans="1:11" x14ac:dyDescent="0.25">
      <c r="A14" t="s">
        <v>7</v>
      </c>
      <c r="B14">
        <v>2013</v>
      </c>
      <c r="C14" s="1">
        <v>9580.35</v>
      </c>
      <c r="D14" s="1">
        <v>413.98</v>
      </c>
      <c r="E14" s="1">
        <v>188.57</v>
      </c>
      <c r="F14" s="1">
        <v>0.81</v>
      </c>
      <c r="G14" s="1">
        <v>603.35</v>
      </c>
      <c r="H14" s="1">
        <f>MIN(healthspending[[#This Row],[Government Health Spending per Capita]:[Foreign Health Spending per Capita]])</f>
        <v>0.81</v>
      </c>
      <c r="I14" s="1">
        <f>MAX(healthspending[[#This Row],[Government Health Spending per Capita]:[Foreign Health Spending per Capita]])</f>
        <v>413.98</v>
      </c>
      <c r="J14" s="2">
        <f>healthspending[[#This Row],[Total Health Spending per Capita]]/healthspending[[#This Row],[GDP per Capita]]</f>
        <v>6.2977866153115486E-2</v>
      </c>
      <c r="K14" t="str">
        <f>IF(healthspending[[#This Row],[Government Health Spending per Capita]]&gt;healthspending[[#This Row],[Private Health Spending per Capita]],"More Government Spending", "More Private Spending")</f>
        <v>More Government Spending</v>
      </c>
    </row>
    <row r="15" spans="1:11" x14ac:dyDescent="0.25">
      <c r="A15" t="s">
        <v>7</v>
      </c>
      <c r="B15">
        <v>2014</v>
      </c>
      <c r="C15" s="1">
        <v>9832.43</v>
      </c>
      <c r="D15" s="1">
        <v>423.34</v>
      </c>
      <c r="E15" s="1">
        <v>193.1</v>
      </c>
      <c r="F15" s="1">
        <v>0.97</v>
      </c>
      <c r="G15" s="1">
        <v>617.4</v>
      </c>
      <c r="H15" s="1">
        <f>MIN(healthspending[[#This Row],[Government Health Spending per Capita]:[Foreign Health Spending per Capita]])</f>
        <v>0.97</v>
      </c>
      <c r="I15" s="1">
        <f>MAX(healthspending[[#This Row],[Government Health Spending per Capita]:[Foreign Health Spending per Capita]])</f>
        <v>423.34</v>
      </c>
      <c r="J15" s="2">
        <f>healthspending[[#This Row],[Total Health Spending per Capita]]/healthspending[[#This Row],[GDP per Capita]]</f>
        <v>6.2792209047000586E-2</v>
      </c>
      <c r="K15" t="str">
        <f>IF(healthspending[[#This Row],[Government Health Spending per Capita]]&gt;healthspending[[#This Row],[Private Health Spending per Capita]],"More Government Spending", "More Private Spending")</f>
        <v>More Government Spending</v>
      </c>
    </row>
    <row r="16" spans="1:11" x14ac:dyDescent="0.25">
      <c r="A16" t="s">
        <v>7</v>
      </c>
      <c r="B16">
        <v>2015</v>
      </c>
      <c r="C16" s="1">
        <v>9730.64</v>
      </c>
      <c r="D16" s="1">
        <v>413.67</v>
      </c>
      <c r="E16" s="1">
        <v>189.99</v>
      </c>
      <c r="F16" s="1">
        <v>0.61</v>
      </c>
      <c r="G16" s="1">
        <v>604.25</v>
      </c>
      <c r="H16" s="1">
        <f>MIN(healthspending[[#This Row],[Government Health Spending per Capita]:[Foreign Health Spending per Capita]])</f>
        <v>0.61</v>
      </c>
      <c r="I16" s="1">
        <f>MAX(healthspending[[#This Row],[Government Health Spending per Capita]:[Foreign Health Spending per Capita]])</f>
        <v>413.67</v>
      </c>
      <c r="J16" s="2">
        <f>healthspending[[#This Row],[Total Health Spending per Capita]]/healthspending[[#This Row],[GDP per Capita]]</f>
        <v>6.2097662640895154E-2</v>
      </c>
      <c r="K16" t="str">
        <f>IF(healthspending[[#This Row],[Government Health Spending per Capita]]&gt;healthspending[[#This Row],[Private Health Spending per Capita]],"More Government Spending", "More Private Spending")</f>
        <v>More Government Spending</v>
      </c>
    </row>
    <row r="17" spans="1:11" x14ac:dyDescent="0.25">
      <c r="A17" t="s">
        <v>7</v>
      </c>
      <c r="B17">
        <v>2016</v>
      </c>
      <c r="C17" s="1">
        <v>10011.549999999999</v>
      </c>
      <c r="D17" s="1">
        <v>434.46</v>
      </c>
      <c r="E17" s="1">
        <v>201.93</v>
      </c>
      <c r="F17" s="1">
        <v>0.67</v>
      </c>
      <c r="G17" s="1">
        <v>637.05999999999995</v>
      </c>
      <c r="H17" s="1">
        <f>MIN(healthspending[[#This Row],[Government Health Spending per Capita]:[Foreign Health Spending per Capita]])</f>
        <v>0.67</v>
      </c>
      <c r="I17" s="1">
        <f>MAX(healthspending[[#This Row],[Government Health Spending per Capita]:[Foreign Health Spending per Capita]])</f>
        <v>434.46</v>
      </c>
      <c r="J17" s="2">
        <f>healthspending[[#This Row],[Total Health Spending per Capita]]/healthspending[[#This Row],[GDP per Capita]]</f>
        <v>6.363250445735176E-2</v>
      </c>
      <c r="K17" t="str">
        <f>IF(healthspending[[#This Row],[Government Health Spending per Capita]]&gt;healthspending[[#This Row],[Private Health Spending per Capita]],"More Government Spending", "More Private Spending")</f>
        <v>More Government Spending</v>
      </c>
    </row>
    <row r="18" spans="1:11" x14ac:dyDescent="0.25">
      <c r="A18" t="s">
        <v>7</v>
      </c>
      <c r="B18">
        <v>2017</v>
      </c>
      <c r="C18" s="1">
        <v>10612.79</v>
      </c>
      <c r="D18" s="1">
        <v>449.46</v>
      </c>
      <c r="E18" s="1">
        <v>219.17</v>
      </c>
      <c r="F18" s="1">
        <v>0.62</v>
      </c>
      <c r="G18" s="1">
        <v>669.23</v>
      </c>
      <c r="H18" s="1">
        <f>MIN(healthspending[[#This Row],[Government Health Spending per Capita]:[Foreign Health Spending per Capita]])</f>
        <v>0.62</v>
      </c>
      <c r="I18" s="1">
        <f>MAX(healthspending[[#This Row],[Government Health Spending per Capita]:[Foreign Health Spending per Capita]])</f>
        <v>449.46</v>
      </c>
      <c r="J18" s="2">
        <f>healthspending[[#This Row],[Total Health Spending per Capita]]/healthspending[[#This Row],[GDP per Capita]]</f>
        <v>6.3058818651834242E-2</v>
      </c>
      <c r="K18" t="str">
        <f>IF(healthspending[[#This Row],[Government Health Spending per Capita]]&gt;healthspending[[#This Row],[Private Health Spending per Capita]],"More Government Spending", "More Private Spending")</f>
        <v>More Government Spending</v>
      </c>
    </row>
    <row r="19" spans="1:11" x14ac:dyDescent="0.25">
      <c r="A19" t="s">
        <v>7</v>
      </c>
      <c r="B19">
        <v>2018</v>
      </c>
      <c r="C19" s="1">
        <v>11487.51</v>
      </c>
      <c r="D19" s="1">
        <v>480.58</v>
      </c>
      <c r="E19" s="1">
        <v>242.87</v>
      </c>
      <c r="F19" s="1">
        <v>0.48</v>
      </c>
      <c r="G19" s="1">
        <v>723.93</v>
      </c>
      <c r="H19" s="1">
        <f>MIN(healthspending[[#This Row],[Government Health Spending per Capita]:[Foreign Health Spending per Capita]])</f>
        <v>0.48</v>
      </c>
      <c r="I19" s="1">
        <f>MAX(healthspending[[#This Row],[Government Health Spending per Capita]:[Foreign Health Spending per Capita]])</f>
        <v>480.58</v>
      </c>
      <c r="J19" s="2">
        <f>healthspending[[#This Row],[Total Health Spending per Capita]]/healthspending[[#This Row],[GDP per Capita]]</f>
        <v>6.3018878764849823E-2</v>
      </c>
      <c r="K19" t="str">
        <f>IF(healthspending[[#This Row],[Government Health Spending per Capita]]&gt;healthspending[[#This Row],[Private Health Spending per Capita]],"More Government Spending", "More Private Spending")</f>
        <v>More Government Spending</v>
      </c>
    </row>
    <row r="20" spans="1:11" x14ac:dyDescent="0.25">
      <c r="A20" t="s">
        <v>7</v>
      </c>
      <c r="B20">
        <v>2019</v>
      </c>
      <c r="C20" s="1">
        <v>11677.44</v>
      </c>
      <c r="D20" s="1">
        <v>500.58</v>
      </c>
      <c r="E20" s="1">
        <v>253.54</v>
      </c>
      <c r="F20" s="1">
        <v>0.56000000000000005</v>
      </c>
      <c r="G20" s="1">
        <v>754.67</v>
      </c>
      <c r="H20" s="1">
        <f>MIN(healthspending[[#This Row],[Government Health Spending per Capita]:[Foreign Health Spending per Capita]])</f>
        <v>0.56000000000000005</v>
      </c>
      <c r="I20" s="1">
        <f>MAX(healthspending[[#This Row],[Government Health Spending per Capita]:[Foreign Health Spending per Capita]])</f>
        <v>500.58</v>
      </c>
      <c r="J20" s="2">
        <f>healthspending[[#This Row],[Total Health Spending per Capita]]/healthspending[[#This Row],[GDP per Capita]]</f>
        <v>6.462632220760714E-2</v>
      </c>
      <c r="K20" t="str">
        <f>IF(healthspending[[#This Row],[Government Health Spending per Capita]]&gt;healthspending[[#This Row],[Private Health Spending per Capita]],"More Government Spending", "More Private Spending")</f>
        <v>More Government Spending</v>
      </c>
    </row>
    <row r="21" spans="1:11" x14ac:dyDescent="0.25">
      <c r="A21" t="s">
        <v>7</v>
      </c>
      <c r="B21">
        <v>2020</v>
      </c>
      <c r="C21" s="1">
        <v>11697.52</v>
      </c>
      <c r="D21" s="1">
        <v>529.96</v>
      </c>
      <c r="E21" s="1">
        <v>268.91000000000003</v>
      </c>
      <c r="F21" s="1">
        <v>0.6</v>
      </c>
      <c r="G21" s="1">
        <v>799.47</v>
      </c>
      <c r="H21" s="1">
        <f>MIN(healthspending[[#This Row],[Government Health Spending per Capita]:[Foreign Health Spending per Capita]])</f>
        <v>0.6</v>
      </c>
      <c r="I21" s="1">
        <f>MAX(healthspending[[#This Row],[Government Health Spending per Capita]:[Foreign Health Spending per Capita]])</f>
        <v>529.96</v>
      </c>
      <c r="J21" s="2">
        <f>healthspending[[#This Row],[Total Health Spending per Capita]]/healthspending[[#This Row],[GDP per Capita]]</f>
        <v>6.834525608847003E-2</v>
      </c>
      <c r="K21" t="str">
        <f>IF(healthspending[[#This Row],[Government Health Spending per Capita]]&gt;healthspending[[#This Row],[Private Health Spending per Capita]],"More Government Spending", "More Private Spending")</f>
        <v>More Government Spending</v>
      </c>
    </row>
    <row r="22" spans="1:11" x14ac:dyDescent="0.25">
      <c r="A22" t="s">
        <v>7</v>
      </c>
      <c r="B22">
        <v>2021</v>
      </c>
      <c r="C22" s="1">
        <v>13416.98</v>
      </c>
      <c r="D22" s="1">
        <v>595.54999999999995</v>
      </c>
      <c r="E22" s="1">
        <v>302.07</v>
      </c>
      <c r="F22" s="1">
        <v>1.66</v>
      </c>
      <c r="G22" s="1">
        <v>899.29</v>
      </c>
      <c r="H22" s="1">
        <f>MIN(healthspending[[#This Row],[Government Health Spending per Capita]:[Foreign Health Spending per Capita]])</f>
        <v>1.66</v>
      </c>
      <c r="I22" s="1">
        <f>MAX(healthspending[[#This Row],[Government Health Spending per Capita]:[Foreign Health Spending per Capita]])</f>
        <v>595.54999999999995</v>
      </c>
      <c r="J22" s="2">
        <f>healthspending[[#This Row],[Total Health Spending per Capita]]/healthspending[[#This Row],[GDP per Capita]]</f>
        <v>6.7026260753165021E-2</v>
      </c>
      <c r="K22" t="str">
        <f>IF(healthspending[[#This Row],[Government Health Spending per Capita]]&gt;healthspending[[#This Row],[Private Health Spending per Capita]],"More Government Spending", "More Private Spending")</f>
        <v>More Government Spending</v>
      </c>
    </row>
    <row r="23" spans="1:11" x14ac:dyDescent="0.25">
      <c r="A23" t="s">
        <v>7</v>
      </c>
      <c r="B23">
        <v>2022</v>
      </c>
      <c r="C23" s="1">
        <v>13219.59</v>
      </c>
      <c r="D23" s="1">
        <v>602.04999999999995</v>
      </c>
      <c r="E23" s="1">
        <v>302.02999999999997</v>
      </c>
      <c r="F23" s="1">
        <v>1.03</v>
      </c>
      <c r="G23" s="1">
        <v>905.11</v>
      </c>
      <c r="H23" s="1">
        <f>MIN(healthspending[[#This Row],[Government Health Spending per Capita]:[Foreign Health Spending per Capita]])</f>
        <v>1.03</v>
      </c>
      <c r="I23" s="1">
        <f>MAX(healthspending[[#This Row],[Government Health Spending per Capita]:[Foreign Health Spending per Capita]])</f>
        <v>602.04999999999995</v>
      </c>
      <c r="J23" s="2">
        <f>healthspending[[#This Row],[Total Health Spending per Capita]]/healthspending[[#This Row],[GDP per Capita]]</f>
        <v>6.8467327655396273E-2</v>
      </c>
      <c r="K23" t="str">
        <f>IF(healthspending[[#This Row],[Government Health Spending per Capita]]&gt;healthspending[[#This Row],[Private Health Spending per Capita]],"More Government Spending", "More Private Spending")</f>
        <v>More Government Spending</v>
      </c>
    </row>
    <row r="24" spans="1:11" x14ac:dyDescent="0.25">
      <c r="A24" t="s">
        <v>7</v>
      </c>
      <c r="B24">
        <v>2023</v>
      </c>
      <c r="C24" s="1">
        <v>13251.51</v>
      </c>
      <c r="D24" s="1">
        <v>571.66999999999996</v>
      </c>
      <c r="E24" s="1">
        <v>309.02999999999997</v>
      </c>
      <c r="F24" s="1">
        <v>0.59</v>
      </c>
      <c r="G24" s="1">
        <v>881.29</v>
      </c>
      <c r="H24" s="1">
        <f>MIN(healthspending[[#This Row],[Government Health Spending per Capita]:[Foreign Health Spending per Capita]])</f>
        <v>0.59</v>
      </c>
      <c r="I24" s="1">
        <f>MAX(healthspending[[#This Row],[Government Health Spending per Capita]:[Foreign Health Spending per Capita]])</f>
        <v>571.66999999999996</v>
      </c>
      <c r="J24" s="2">
        <f>healthspending[[#This Row],[Total Health Spending per Capita]]/healthspending[[#This Row],[GDP per Capita]]</f>
        <v>6.6504873784195159E-2</v>
      </c>
      <c r="K24" t="str">
        <f>IF(healthspending[[#This Row],[Government Health Spending per Capita]]&gt;healthspending[[#This Row],[Private Health Spending per Capita]],"More Government Spending", "More Private Spending")</f>
        <v>More Government Spending</v>
      </c>
    </row>
    <row r="25" spans="1:11" x14ac:dyDescent="0.25">
      <c r="A25" t="s">
        <v>8</v>
      </c>
      <c r="B25">
        <v>2003</v>
      </c>
      <c r="C25" s="1">
        <v>15575.04</v>
      </c>
      <c r="D25" s="1">
        <v>990.89</v>
      </c>
      <c r="E25" s="1">
        <v>357.62</v>
      </c>
      <c r="F25" s="1">
        <v>1.24</v>
      </c>
      <c r="G25" s="1">
        <v>1348.82</v>
      </c>
      <c r="H25" s="1">
        <f>MIN(healthspending[[#This Row],[Government Health Spending per Capita]:[Foreign Health Spending per Capita]])</f>
        <v>1.24</v>
      </c>
      <c r="I25" s="1">
        <f>MAX(healthspending[[#This Row],[Government Health Spending per Capita]:[Foreign Health Spending per Capita]])</f>
        <v>990.89</v>
      </c>
      <c r="J25" s="2">
        <f>healthspending[[#This Row],[Total Health Spending per Capita]]/healthspending[[#This Row],[GDP per Capita]]</f>
        <v>8.6601382725180795E-2</v>
      </c>
      <c r="K25" t="str">
        <f>IF(healthspending[[#This Row],[Government Health Spending per Capita]]&gt;healthspending[[#This Row],[Private Health Spending per Capita]],"More Government Spending", "More Private Spending")</f>
        <v>More Government Spending</v>
      </c>
    </row>
    <row r="26" spans="1:11" x14ac:dyDescent="0.25">
      <c r="A26" t="s">
        <v>8</v>
      </c>
      <c r="B26">
        <v>2004</v>
      </c>
      <c r="C26" s="1">
        <v>18104.05</v>
      </c>
      <c r="D26" s="1">
        <v>1147.75</v>
      </c>
      <c r="E26" s="1">
        <v>417.15</v>
      </c>
      <c r="F26" s="1">
        <v>1.49</v>
      </c>
      <c r="G26" s="1">
        <v>1565.29</v>
      </c>
      <c r="H26" s="1">
        <f>MIN(healthspending[[#This Row],[Government Health Spending per Capita]:[Foreign Health Spending per Capita]])</f>
        <v>1.49</v>
      </c>
      <c r="I26" s="1">
        <f>MAX(healthspending[[#This Row],[Government Health Spending per Capita]:[Foreign Health Spending per Capita]])</f>
        <v>1147.75</v>
      </c>
      <c r="J26" s="2">
        <f>healthspending[[#This Row],[Total Health Spending per Capita]]/healthspending[[#This Row],[GDP per Capita]]</f>
        <v>8.6460764304119794E-2</v>
      </c>
      <c r="K26" t="str">
        <f>IF(healthspending[[#This Row],[Government Health Spending per Capita]]&gt;healthspending[[#This Row],[Private Health Spending per Capita]],"More Government Spending", "More Private Spending")</f>
        <v>More Government Spending</v>
      </c>
    </row>
    <row r="27" spans="1:11" x14ac:dyDescent="0.25">
      <c r="A27" t="s">
        <v>8</v>
      </c>
      <c r="B27">
        <v>2005</v>
      </c>
      <c r="C27" s="1">
        <v>19220.71</v>
      </c>
      <c r="D27" s="1">
        <v>1219.52</v>
      </c>
      <c r="E27" s="1">
        <v>437.59</v>
      </c>
      <c r="F27" s="1">
        <v>1.76</v>
      </c>
      <c r="G27" s="1">
        <v>1657.54</v>
      </c>
      <c r="H27" s="1">
        <f>MIN(healthspending[[#This Row],[Government Health Spending per Capita]:[Foreign Health Spending per Capita]])</f>
        <v>1.76</v>
      </c>
      <c r="I27" s="1">
        <f>MAX(healthspending[[#This Row],[Government Health Spending per Capita]:[Foreign Health Spending per Capita]])</f>
        <v>1219.52</v>
      </c>
      <c r="J27" s="2">
        <f>healthspending[[#This Row],[Total Health Spending per Capita]]/healthspending[[#This Row],[GDP per Capita]]</f>
        <v>8.623718894879534E-2</v>
      </c>
      <c r="K27" t="str">
        <f>IF(healthspending[[#This Row],[Government Health Spending per Capita]]&gt;healthspending[[#This Row],[Private Health Spending per Capita]],"More Government Spending", "More Private Spending")</f>
        <v>More Government Spending</v>
      </c>
    </row>
    <row r="28" spans="1:11" x14ac:dyDescent="0.25">
      <c r="A28" t="s">
        <v>8</v>
      </c>
      <c r="B28">
        <v>2006</v>
      </c>
      <c r="C28" s="1">
        <v>20762.32</v>
      </c>
      <c r="D28" s="1">
        <v>1302.33</v>
      </c>
      <c r="E28" s="1">
        <v>472.97</v>
      </c>
      <c r="F28" s="1">
        <v>2.23</v>
      </c>
      <c r="G28" s="1">
        <v>1775.74</v>
      </c>
      <c r="H28" s="1">
        <f>MIN(healthspending[[#This Row],[Government Health Spending per Capita]:[Foreign Health Spending per Capita]])</f>
        <v>2.23</v>
      </c>
      <c r="I28" s="1">
        <f>MAX(healthspending[[#This Row],[Government Health Spending per Capita]:[Foreign Health Spending per Capita]])</f>
        <v>1302.33</v>
      </c>
      <c r="J28" s="2">
        <f>healthspending[[#This Row],[Total Health Spending per Capita]]/healthspending[[#This Row],[GDP per Capita]]</f>
        <v>8.5527050926871379E-2</v>
      </c>
      <c r="K28" t="str">
        <f>IF(healthspending[[#This Row],[Government Health Spending per Capita]]&gt;healthspending[[#This Row],[Private Health Spending per Capita]],"More Government Spending", "More Private Spending")</f>
        <v>More Government Spending</v>
      </c>
    </row>
    <row r="29" spans="1:11" x14ac:dyDescent="0.25">
      <c r="A29" t="s">
        <v>8</v>
      </c>
      <c r="B29">
        <v>2007</v>
      </c>
      <c r="C29" s="1">
        <v>24200.33</v>
      </c>
      <c r="D29" s="1">
        <v>1494.49</v>
      </c>
      <c r="E29" s="1">
        <v>551.66999999999996</v>
      </c>
      <c r="F29" s="1">
        <v>2.73</v>
      </c>
      <c r="G29" s="1">
        <v>2046.69</v>
      </c>
      <c r="H29" s="1">
        <f>MIN(healthspending[[#This Row],[Government Health Spending per Capita]:[Foreign Health Spending per Capita]])</f>
        <v>2.73</v>
      </c>
      <c r="I29" s="1">
        <f>MAX(healthspending[[#This Row],[Government Health Spending per Capita]:[Foreign Health Spending per Capita]])</f>
        <v>1494.49</v>
      </c>
      <c r="J29" s="2">
        <f>healthspending[[#This Row],[Total Health Spending per Capita]]/healthspending[[#This Row],[GDP per Capita]]</f>
        <v>8.4572813676507708E-2</v>
      </c>
      <c r="K29" t="str">
        <f>IF(healthspending[[#This Row],[Government Health Spending per Capita]]&gt;healthspending[[#This Row],[Private Health Spending per Capita]],"More Government Spending", "More Private Spending")</f>
        <v>More Government Spending</v>
      </c>
    </row>
    <row r="30" spans="1:11" x14ac:dyDescent="0.25">
      <c r="A30" t="s">
        <v>8</v>
      </c>
      <c r="B30">
        <v>2008</v>
      </c>
      <c r="C30" s="1">
        <v>26536.48</v>
      </c>
      <c r="D30" s="1">
        <v>1676.54</v>
      </c>
      <c r="E30" s="1">
        <v>613.51</v>
      </c>
      <c r="F30" s="1">
        <v>3.22</v>
      </c>
      <c r="G30" s="1">
        <v>2290.64</v>
      </c>
      <c r="H30" s="1">
        <f>MIN(healthspending[[#This Row],[Government Health Spending per Capita]:[Foreign Health Spending per Capita]])</f>
        <v>3.22</v>
      </c>
      <c r="I30" s="1">
        <f>MAX(healthspending[[#This Row],[Government Health Spending per Capita]:[Foreign Health Spending per Capita]])</f>
        <v>1676.54</v>
      </c>
      <c r="J30" s="2">
        <f>healthspending[[#This Row],[Total Health Spending per Capita]]/healthspending[[#This Row],[GDP per Capita]]</f>
        <v>8.6320416272241074E-2</v>
      </c>
      <c r="K30" t="str">
        <f>IF(healthspending[[#This Row],[Government Health Spending per Capita]]&gt;healthspending[[#This Row],[Private Health Spending per Capita]],"More Government Spending", "More Private Spending")</f>
        <v>More Government Spending</v>
      </c>
    </row>
    <row r="31" spans="1:11" x14ac:dyDescent="0.25">
      <c r="A31" t="s">
        <v>8</v>
      </c>
      <c r="B31">
        <v>2009</v>
      </c>
      <c r="C31" s="1">
        <v>23278.880000000001</v>
      </c>
      <c r="D31" s="1">
        <v>1617.71</v>
      </c>
      <c r="E31" s="1">
        <v>576.29999999999995</v>
      </c>
      <c r="F31" s="1">
        <v>3.54</v>
      </c>
      <c r="G31" s="1">
        <v>2194.5700000000002</v>
      </c>
      <c r="H31" s="1">
        <f>MIN(healthspending[[#This Row],[Government Health Spending per Capita]:[Foreign Health Spending per Capita]])</f>
        <v>3.54</v>
      </c>
      <c r="I31" s="1">
        <f>MAX(healthspending[[#This Row],[Government Health Spending per Capita]:[Foreign Health Spending per Capita]])</f>
        <v>1617.71</v>
      </c>
      <c r="J31" s="2">
        <f>healthspending[[#This Row],[Total Health Spending per Capita]]/healthspending[[#This Row],[GDP per Capita]]</f>
        <v>9.427300626146963E-2</v>
      </c>
      <c r="K31" t="str">
        <f>IF(healthspending[[#This Row],[Government Health Spending per Capita]]&gt;healthspending[[#This Row],[Private Health Spending per Capita]],"More Government Spending", "More Private Spending")</f>
        <v>More Government Spending</v>
      </c>
    </row>
    <row r="32" spans="1:11" x14ac:dyDescent="0.25">
      <c r="A32" t="s">
        <v>8</v>
      </c>
      <c r="B32">
        <v>2010</v>
      </c>
      <c r="C32" s="1">
        <v>23731.67</v>
      </c>
      <c r="D32" s="1">
        <v>1600.32</v>
      </c>
      <c r="E32" s="1">
        <v>581.80999999999995</v>
      </c>
      <c r="F32" s="1">
        <v>3.91</v>
      </c>
      <c r="G32" s="1">
        <v>2182.79</v>
      </c>
      <c r="H32" s="1">
        <f>MIN(healthspending[[#This Row],[Government Health Spending per Capita]:[Foreign Health Spending per Capita]])</f>
        <v>3.91</v>
      </c>
      <c r="I32" s="1">
        <f>MAX(healthspending[[#This Row],[Government Health Spending per Capita]:[Foreign Health Spending per Capita]])</f>
        <v>1600.32</v>
      </c>
      <c r="J32" s="2">
        <f>healthspending[[#This Row],[Total Health Spending per Capita]]/healthspending[[#This Row],[GDP per Capita]]</f>
        <v>9.197793497044246E-2</v>
      </c>
      <c r="K32" t="str">
        <f>IF(healthspending[[#This Row],[Government Health Spending per Capita]]&gt;healthspending[[#This Row],[Private Health Spending per Capita]],"More Government Spending", "More Private Spending")</f>
        <v>More Government Spending</v>
      </c>
    </row>
    <row r="33" spans="1:11" x14ac:dyDescent="0.25">
      <c r="A33" t="s">
        <v>8</v>
      </c>
      <c r="B33">
        <v>2011</v>
      </c>
      <c r="C33" s="1">
        <v>26273.040000000001</v>
      </c>
      <c r="D33" s="1">
        <v>1722.74</v>
      </c>
      <c r="E33" s="1">
        <v>641.85</v>
      </c>
      <c r="F33" s="1">
        <v>3.77</v>
      </c>
      <c r="G33" s="1">
        <v>2365.27</v>
      </c>
      <c r="H33" s="1">
        <f>MIN(healthspending[[#This Row],[Government Health Spending per Capita]:[Foreign Health Spending per Capita]])</f>
        <v>3.77</v>
      </c>
      <c r="I33" s="1">
        <f>MAX(healthspending[[#This Row],[Government Health Spending per Capita]:[Foreign Health Spending per Capita]])</f>
        <v>1722.74</v>
      </c>
      <c r="J33" s="2">
        <f>healthspending[[#This Row],[Total Health Spending per Capita]]/healthspending[[#This Row],[GDP per Capita]]</f>
        <v>9.0026506258887432E-2</v>
      </c>
      <c r="K33" t="str">
        <f>IF(healthspending[[#This Row],[Government Health Spending per Capita]]&gt;healthspending[[#This Row],[Private Health Spending per Capita]],"More Government Spending", "More Private Spending")</f>
        <v>More Government Spending</v>
      </c>
    </row>
    <row r="34" spans="1:11" x14ac:dyDescent="0.25">
      <c r="A34" t="s">
        <v>8</v>
      </c>
      <c r="B34">
        <v>2012</v>
      </c>
      <c r="C34" s="1">
        <v>25199.98</v>
      </c>
      <c r="D34" s="1">
        <v>1648.3</v>
      </c>
      <c r="E34" s="1">
        <v>624.37</v>
      </c>
      <c r="F34" s="1">
        <v>6.02</v>
      </c>
      <c r="G34" s="1">
        <v>2273.38</v>
      </c>
      <c r="H34" s="1">
        <f>MIN(healthspending[[#This Row],[Government Health Spending per Capita]:[Foreign Health Spending per Capita]])</f>
        <v>6.02</v>
      </c>
      <c r="I34" s="1">
        <f>MAX(healthspending[[#This Row],[Government Health Spending per Capita]:[Foreign Health Spending per Capita]])</f>
        <v>1648.3</v>
      </c>
      <c r="J34" s="2">
        <f>healthspending[[#This Row],[Total Health Spending per Capita]]/healthspending[[#This Row],[GDP per Capita]]</f>
        <v>9.0213563661558471E-2</v>
      </c>
      <c r="K34" t="str">
        <f>IF(healthspending[[#This Row],[Government Health Spending per Capita]]&gt;healthspending[[#This Row],[Private Health Spending per Capita]],"More Government Spending", "More Private Spending")</f>
        <v>More Government Spending</v>
      </c>
    </row>
    <row r="35" spans="1:11" x14ac:dyDescent="0.25">
      <c r="A35" t="s">
        <v>8</v>
      </c>
      <c r="B35">
        <v>2013</v>
      </c>
      <c r="C35" s="1">
        <v>26236.29</v>
      </c>
      <c r="D35" s="1">
        <v>1721.28</v>
      </c>
      <c r="E35" s="1">
        <v>657.01</v>
      </c>
      <c r="F35" s="1">
        <v>6.09</v>
      </c>
      <c r="G35" s="1">
        <v>2379.2399999999998</v>
      </c>
      <c r="H35" s="1">
        <f>MIN(healthspending[[#This Row],[Government Health Spending per Capita]:[Foreign Health Spending per Capita]])</f>
        <v>6.09</v>
      </c>
      <c r="I35" s="1">
        <f>MAX(healthspending[[#This Row],[Government Health Spending per Capita]:[Foreign Health Spending per Capita]])</f>
        <v>1721.28</v>
      </c>
      <c r="J35" s="2">
        <f>healthspending[[#This Row],[Total Health Spending per Capita]]/healthspending[[#This Row],[GDP per Capita]]</f>
        <v>9.0685077806351419E-2</v>
      </c>
      <c r="K35" t="str">
        <f>IF(healthspending[[#This Row],[Government Health Spending per Capita]]&gt;healthspending[[#This Row],[Private Health Spending per Capita]],"More Government Spending", "More Private Spending")</f>
        <v>More Government Spending</v>
      </c>
    </row>
    <row r="36" spans="1:11" x14ac:dyDescent="0.25">
      <c r="A36" t="s">
        <v>8</v>
      </c>
      <c r="B36">
        <v>2014</v>
      </c>
      <c r="C36" s="1">
        <v>26517.02</v>
      </c>
      <c r="D36" s="1">
        <v>1761.21</v>
      </c>
      <c r="E36" s="1">
        <v>669.82</v>
      </c>
      <c r="F36" s="1">
        <v>5.93</v>
      </c>
      <c r="G36" s="1">
        <v>2431.9699999999998</v>
      </c>
      <c r="H36" s="1">
        <f>MIN(healthspending[[#This Row],[Government Health Spending per Capita]:[Foreign Health Spending per Capita]])</f>
        <v>5.93</v>
      </c>
      <c r="I36" s="1">
        <f>MAX(healthspending[[#This Row],[Government Health Spending per Capita]:[Foreign Health Spending per Capita]])</f>
        <v>1761.21</v>
      </c>
      <c r="J36" s="2">
        <f>healthspending[[#This Row],[Total Health Spending per Capita]]/healthspending[[#This Row],[GDP per Capita]]</f>
        <v>9.1713548505827566E-2</v>
      </c>
      <c r="K36" t="str">
        <f>IF(healthspending[[#This Row],[Government Health Spending per Capita]]&gt;healthspending[[#This Row],[Private Health Spending per Capita]],"More Government Spending", "More Private Spending")</f>
        <v>More Government Spending</v>
      </c>
    </row>
    <row r="37" spans="1:11" x14ac:dyDescent="0.25">
      <c r="A37" t="s">
        <v>8</v>
      </c>
      <c r="B37">
        <v>2015</v>
      </c>
      <c r="C37" s="1">
        <v>22742.47</v>
      </c>
      <c r="D37" s="1">
        <v>1525.37</v>
      </c>
      <c r="E37" s="1">
        <v>578.97</v>
      </c>
      <c r="F37" s="1">
        <v>5.0599999999999996</v>
      </c>
      <c r="G37" s="1">
        <v>2105.2600000000002</v>
      </c>
      <c r="H37" s="1">
        <f>MIN(healthspending[[#This Row],[Government Health Spending per Capita]:[Foreign Health Spending per Capita]])</f>
        <v>5.0599999999999996</v>
      </c>
      <c r="I37" s="1">
        <f>MAX(healthspending[[#This Row],[Government Health Spending per Capita]:[Foreign Health Spending per Capita]])</f>
        <v>1525.37</v>
      </c>
      <c r="J37" s="2">
        <f>healthspending[[#This Row],[Total Health Spending per Capita]]/healthspending[[#This Row],[GDP per Capita]]</f>
        <v>9.2569540599591868E-2</v>
      </c>
      <c r="K37" t="str">
        <f>IF(healthspending[[#This Row],[Government Health Spending per Capita]]&gt;healthspending[[#This Row],[Private Health Spending per Capita]],"More Government Spending", "More Private Spending")</f>
        <v>More Government Spending</v>
      </c>
    </row>
    <row r="38" spans="1:11" x14ac:dyDescent="0.25">
      <c r="A38" t="s">
        <v>8</v>
      </c>
      <c r="B38">
        <v>2016</v>
      </c>
      <c r="C38" s="1">
        <v>22554.68</v>
      </c>
      <c r="D38" s="1">
        <v>1529.48</v>
      </c>
      <c r="E38" s="1">
        <v>565.79999999999995</v>
      </c>
      <c r="F38" s="1">
        <v>3.55</v>
      </c>
      <c r="G38" s="1">
        <v>2095.79</v>
      </c>
      <c r="H38" s="1">
        <f>MIN(healthspending[[#This Row],[Government Health Spending per Capita]:[Foreign Health Spending per Capita]])</f>
        <v>3.55</v>
      </c>
      <c r="I38" s="1">
        <f>MAX(healthspending[[#This Row],[Government Health Spending per Capita]:[Foreign Health Spending per Capita]])</f>
        <v>1529.48</v>
      </c>
      <c r="J38" s="2">
        <f>healthspending[[#This Row],[Total Health Spending per Capita]]/healthspending[[#This Row],[GDP per Capita]]</f>
        <v>9.292040498911977E-2</v>
      </c>
      <c r="K38" t="str">
        <f>IF(healthspending[[#This Row],[Government Health Spending per Capita]]&gt;healthspending[[#This Row],[Private Health Spending per Capita]],"More Government Spending", "More Private Spending")</f>
        <v>More Government Spending</v>
      </c>
    </row>
    <row r="39" spans="1:11" x14ac:dyDescent="0.25">
      <c r="A39" t="s">
        <v>8</v>
      </c>
      <c r="B39">
        <v>2017</v>
      </c>
      <c r="C39" s="1">
        <v>23839.73</v>
      </c>
      <c r="D39" s="1">
        <v>1596.6</v>
      </c>
      <c r="E39" s="1">
        <v>597.20000000000005</v>
      </c>
      <c r="F39" s="1">
        <v>3.89</v>
      </c>
      <c r="G39" s="1">
        <v>2194.38</v>
      </c>
      <c r="H39" s="1">
        <f>MIN(healthspending[[#This Row],[Government Health Spending per Capita]:[Foreign Health Spending per Capita]])</f>
        <v>3.89</v>
      </c>
      <c r="I39" s="1">
        <f>MAX(healthspending[[#This Row],[Government Health Spending per Capita]:[Foreign Health Spending per Capita]])</f>
        <v>1596.6</v>
      </c>
      <c r="J39" s="2">
        <f>healthspending[[#This Row],[Total Health Spending per Capita]]/healthspending[[#This Row],[GDP per Capita]]</f>
        <v>9.2047183420282036E-2</v>
      </c>
      <c r="K39" t="str">
        <f>IF(healthspending[[#This Row],[Government Health Spending per Capita]]&gt;healthspending[[#This Row],[Private Health Spending per Capita]],"More Government Spending", "More Private Spending")</f>
        <v>More Government Spending</v>
      </c>
    </row>
    <row r="40" spans="1:11" x14ac:dyDescent="0.25">
      <c r="A40" t="s">
        <v>8</v>
      </c>
      <c r="B40">
        <v>2018</v>
      </c>
      <c r="C40" s="1">
        <v>25435.69</v>
      </c>
      <c r="D40" s="1">
        <v>1711.82</v>
      </c>
      <c r="E40" s="1">
        <v>634.03</v>
      </c>
      <c r="F40" s="1">
        <v>3.99</v>
      </c>
      <c r="G40" s="1">
        <v>2346.37</v>
      </c>
      <c r="H40" s="1">
        <f>MIN(healthspending[[#This Row],[Government Health Spending per Capita]:[Foreign Health Spending per Capita]])</f>
        <v>3.99</v>
      </c>
      <c r="I40" s="1">
        <f>MAX(healthspending[[#This Row],[Government Health Spending per Capita]:[Foreign Health Spending per Capita]])</f>
        <v>1711.82</v>
      </c>
      <c r="J40" s="2">
        <f>healthspending[[#This Row],[Total Health Spending per Capita]]/healthspending[[#This Row],[GDP per Capita]]</f>
        <v>9.224715350753214E-2</v>
      </c>
      <c r="K40" t="str">
        <f>IF(healthspending[[#This Row],[Government Health Spending per Capita]]&gt;healthspending[[#This Row],[Private Health Spending per Capita]],"More Government Spending", "More Private Spending")</f>
        <v>More Government Spending</v>
      </c>
    </row>
    <row r="41" spans="1:11" x14ac:dyDescent="0.25">
      <c r="A41" t="s">
        <v>8</v>
      </c>
      <c r="B41">
        <v>2019</v>
      </c>
      <c r="C41" s="1">
        <v>25045.119999999999</v>
      </c>
      <c r="D41" s="1">
        <v>1697.05</v>
      </c>
      <c r="E41" s="1">
        <v>631.53</v>
      </c>
      <c r="F41" s="1">
        <v>4.58</v>
      </c>
      <c r="G41" s="1">
        <v>2329.1</v>
      </c>
      <c r="H41" s="1">
        <f>MIN(healthspending[[#This Row],[Government Health Spending per Capita]:[Foreign Health Spending per Capita]])</f>
        <v>4.58</v>
      </c>
      <c r="I41" s="1">
        <f>MAX(healthspending[[#This Row],[Government Health Spending per Capita]:[Foreign Health Spending per Capita]])</f>
        <v>1697.05</v>
      </c>
      <c r="J41" s="2">
        <f>healthspending[[#This Row],[Total Health Spending per Capita]]/healthspending[[#This Row],[GDP per Capita]]</f>
        <v>9.2996160529476402E-2</v>
      </c>
      <c r="K41" t="str">
        <f>IF(healthspending[[#This Row],[Government Health Spending per Capita]]&gt;healthspending[[#This Row],[Private Health Spending per Capita]],"More Government Spending", "More Private Spending")</f>
        <v>More Government Spending</v>
      </c>
    </row>
    <row r="42" spans="1:11" x14ac:dyDescent="0.25">
      <c r="A42" t="s">
        <v>8</v>
      </c>
      <c r="B42">
        <v>2020</v>
      </c>
      <c r="C42" s="1">
        <v>24187.25</v>
      </c>
      <c r="D42" s="1">
        <v>1910.56</v>
      </c>
      <c r="E42" s="1">
        <v>616.22</v>
      </c>
      <c r="F42" s="1">
        <v>4.87</v>
      </c>
      <c r="G42" s="1">
        <v>2527.44</v>
      </c>
      <c r="H42" s="1">
        <f>MIN(healthspending[[#This Row],[Government Health Spending per Capita]:[Foreign Health Spending per Capita]])</f>
        <v>4.87</v>
      </c>
      <c r="I42" s="1">
        <f>MAX(healthspending[[#This Row],[Government Health Spending per Capita]:[Foreign Health Spending per Capita]])</f>
        <v>1910.56</v>
      </c>
      <c r="J42" s="2">
        <f>healthspending[[#This Row],[Total Health Spending per Capita]]/healthspending[[#This Row],[GDP per Capita]]</f>
        <v>0.104494723459674</v>
      </c>
      <c r="K42" t="str">
        <f>IF(healthspending[[#This Row],[Government Health Spending per Capita]]&gt;healthspending[[#This Row],[Private Health Spending per Capita]],"More Government Spending", "More Private Spending")</f>
        <v>More Government Spending</v>
      </c>
    </row>
    <row r="43" spans="1:11" x14ac:dyDescent="0.25">
      <c r="A43" t="s">
        <v>8</v>
      </c>
      <c r="B43">
        <v>2021</v>
      </c>
      <c r="C43" s="1">
        <v>27701</v>
      </c>
      <c r="D43" s="1">
        <v>2158.17</v>
      </c>
      <c r="E43" s="1">
        <v>706.08</v>
      </c>
      <c r="F43" s="1">
        <v>6.07</v>
      </c>
      <c r="G43" s="1">
        <v>2865.34</v>
      </c>
      <c r="H43" s="1">
        <f>MIN(healthspending[[#This Row],[Government Health Spending per Capita]:[Foreign Health Spending per Capita]])</f>
        <v>6.07</v>
      </c>
      <c r="I43" s="1">
        <f>MAX(healthspending[[#This Row],[Government Health Spending per Capita]:[Foreign Health Spending per Capita]])</f>
        <v>2158.17</v>
      </c>
      <c r="J43" s="2">
        <f>healthspending[[#This Row],[Total Health Spending per Capita]]/healthspending[[#This Row],[GDP per Capita]]</f>
        <v>0.10343814302732754</v>
      </c>
      <c r="K43" t="str">
        <f>IF(healthspending[[#This Row],[Government Health Spending per Capita]]&gt;healthspending[[#This Row],[Private Health Spending per Capita]],"More Government Spending", "More Private Spending")</f>
        <v>More Government Spending</v>
      </c>
    </row>
    <row r="44" spans="1:11" x14ac:dyDescent="0.25">
      <c r="A44" t="s">
        <v>8</v>
      </c>
      <c r="B44">
        <v>2022</v>
      </c>
      <c r="C44" s="1">
        <v>27968.29</v>
      </c>
      <c r="D44" s="1">
        <v>2106.11</v>
      </c>
      <c r="E44" s="1">
        <v>705.09</v>
      </c>
      <c r="F44" s="1">
        <v>5.85</v>
      </c>
      <c r="G44" s="1">
        <v>2812</v>
      </c>
      <c r="H44" s="1">
        <f>MIN(healthspending[[#This Row],[Government Health Spending per Capita]:[Foreign Health Spending per Capita]])</f>
        <v>5.85</v>
      </c>
      <c r="I44" s="1">
        <f>MAX(healthspending[[#This Row],[Government Health Spending per Capita]:[Foreign Health Spending per Capita]])</f>
        <v>2106.11</v>
      </c>
      <c r="J44" s="2">
        <f>healthspending[[#This Row],[Total Health Spending per Capita]]/healthspending[[#This Row],[GDP per Capita]]</f>
        <v>0.10054243573704363</v>
      </c>
      <c r="K44" t="str">
        <f>IF(healthspending[[#This Row],[Government Health Spending per Capita]]&gt;healthspending[[#This Row],[Private Health Spending per Capita]],"More Government Spending", "More Private Spending")</f>
        <v>More Government Spending</v>
      </c>
    </row>
    <row r="45" spans="1:11" x14ac:dyDescent="0.25">
      <c r="A45" t="s">
        <v>8</v>
      </c>
      <c r="B45">
        <v>2023</v>
      </c>
      <c r="C45" s="1">
        <v>30015.759999999998</v>
      </c>
      <c r="D45" s="1">
        <v>2178.04</v>
      </c>
      <c r="E45" s="1">
        <v>789.82</v>
      </c>
      <c r="F45" s="1">
        <v>5.0999999999999996</v>
      </c>
      <c r="G45" s="1">
        <v>2968.54</v>
      </c>
      <c r="H45" s="1">
        <f>MIN(healthspending[[#This Row],[Government Health Spending per Capita]:[Foreign Health Spending per Capita]])</f>
        <v>5.0999999999999996</v>
      </c>
      <c r="I45" s="1">
        <f>MAX(healthspending[[#This Row],[Government Health Spending per Capita]:[Foreign Health Spending per Capita]])</f>
        <v>2178.04</v>
      </c>
      <c r="J45" s="2">
        <f>healthspending[[#This Row],[Total Health Spending per Capita]]/healthspending[[#This Row],[GDP per Capita]]</f>
        <v>9.8899378193322451E-2</v>
      </c>
      <c r="K45" t="str">
        <f>IF(healthspending[[#This Row],[Government Health Spending per Capita]]&gt;healthspending[[#This Row],[Private Health Spending per Capita]],"More Government Spending", "More Private Spending")</f>
        <v>More Government Spending</v>
      </c>
    </row>
    <row r="46" spans="1:11" x14ac:dyDescent="0.25">
      <c r="A46" t="s">
        <v>9</v>
      </c>
      <c r="B46">
        <v>2003</v>
      </c>
      <c r="C46" s="1">
        <v>3862.14</v>
      </c>
      <c r="D46" s="1">
        <v>112.79</v>
      </c>
      <c r="E46" s="1">
        <v>133.6</v>
      </c>
      <c r="F46" s="1">
        <v>1.46</v>
      </c>
      <c r="G46" s="1">
        <v>247.56</v>
      </c>
      <c r="H46" s="1">
        <f>MIN(healthspending[[#This Row],[Government Health Spending per Capita]:[Foreign Health Spending per Capita]])</f>
        <v>1.46</v>
      </c>
      <c r="I46" s="1">
        <f>MAX(healthspending[[#This Row],[Government Health Spending per Capita]:[Foreign Health Spending per Capita]])</f>
        <v>133.6</v>
      </c>
      <c r="J46" s="2">
        <f>healthspending[[#This Row],[Total Health Spending per Capita]]/healthspending[[#This Row],[GDP per Capita]]</f>
        <v>6.4099178175829982E-2</v>
      </c>
      <c r="K46" t="str">
        <f>IF(healthspending[[#This Row],[Government Health Spending per Capita]]&gt;healthspending[[#This Row],[Private Health Spending per Capita]],"More Government Spending", "More Private Spending")</f>
        <v>More Private Spending</v>
      </c>
    </row>
    <row r="47" spans="1:11" x14ac:dyDescent="0.25">
      <c r="A47" t="s">
        <v>9</v>
      </c>
      <c r="B47">
        <v>2004</v>
      </c>
      <c r="C47" s="1">
        <v>4385.8999999999996</v>
      </c>
      <c r="D47" s="1">
        <v>127.87</v>
      </c>
      <c r="E47" s="1">
        <v>149.69999999999999</v>
      </c>
      <c r="F47" s="1">
        <v>3.84</v>
      </c>
      <c r="G47" s="1">
        <v>280.64</v>
      </c>
      <c r="H47" s="1">
        <f>MIN(healthspending[[#This Row],[Government Health Spending per Capita]:[Foreign Health Spending per Capita]])</f>
        <v>3.84</v>
      </c>
      <c r="I47" s="1">
        <f>MAX(healthspending[[#This Row],[Government Health Spending per Capita]:[Foreign Health Spending per Capita]])</f>
        <v>149.69999999999999</v>
      </c>
      <c r="J47" s="2">
        <f>healthspending[[#This Row],[Total Health Spending per Capita]]/healthspending[[#This Row],[GDP per Capita]]</f>
        <v>6.3986867005631692E-2</v>
      </c>
      <c r="K47" t="str">
        <f>IF(healthspending[[#This Row],[Government Health Spending per Capita]]&gt;healthspending[[#This Row],[Private Health Spending per Capita]],"More Government Spending", "More Private Spending")</f>
        <v>More Private Spending</v>
      </c>
    </row>
    <row r="48" spans="1:11" x14ac:dyDescent="0.25">
      <c r="A48" t="s">
        <v>9</v>
      </c>
      <c r="B48">
        <v>2005</v>
      </c>
      <c r="C48" s="1">
        <v>5229.8999999999996</v>
      </c>
      <c r="D48" s="1">
        <v>153.57</v>
      </c>
      <c r="E48" s="1">
        <v>184.96</v>
      </c>
      <c r="F48" s="1">
        <v>1.91</v>
      </c>
      <c r="G48" s="1">
        <v>340.03</v>
      </c>
      <c r="H48" s="1">
        <f>MIN(healthspending[[#This Row],[Government Health Spending per Capita]:[Foreign Health Spending per Capita]])</f>
        <v>1.91</v>
      </c>
      <c r="I48" s="1">
        <f>MAX(healthspending[[#This Row],[Government Health Spending per Capita]:[Foreign Health Spending per Capita]])</f>
        <v>184.96</v>
      </c>
      <c r="J48" s="2">
        <f>healthspending[[#This Row],[Total Health Spending per Capita]]/healthspending[[#This Row],[GDP per Capita]]</f>
        <v>6.5016539513183813E-2</v>
      </c>
      <c r="K48" t="str">
        <f>IF(healthspending[[#This Row],[Government Health Spending per Capita]]&gt;healthspending[[#This Row],[Private Health Spending per Capita]],"More Government Spending", "More Private Spending")</f>
        <v>More Private Spending</v>
      </c>
    </row>
    <row r="49" spans="1:11" x14ac:dyDescent="0.25">
      <c r="A49" t="s">
        <v>9</v>
      </c>
      <c r="B49">
        <v>2006</v>
      </c>
      <c r="C49" s="1">
        <v>6047.73</v>
      </c>
      <c r="D49" s="1">
        <v>182.66</v>
      </c>
      <c r="E49" s="1">
        <v>211.78</v>
      </c>
      <c r="F49" s="1">
        <v>1.8</v>
      </c>
      <c r="G49" s="1">
        <v>395.88</v>
      </c>
      <c r="H49" s="1">
        <f>MIN(healthspending[[#This Row],[Government Health Spending per Capita]:[Foreign Health Spending per Capita]])</f>
        <v>1.8</v>
      </c>
      <c r="I49" s="1">
        <f>MAX(healthspending[[#This Row],[Government Health Spending per Capita]:[Foreign Health Spending per Capita]])</f>
        <v>211.78</v>
      </c>
      <c r="J49" s="2">
        <f>healthspending[[#This Row],[Total Health Spending per Capita]]/healthspending[[#This Row],[GDP per Capita]]</f>
        <v>6.5459271495255253E-2</v>
      </c>
      <c r="K49" t="str">
        <f>IF(healthspending[[#This Row],[Government Health Spending per Capita]]&gt;healthspending[[#This Row],[Private Health Spending per Capita]],"More Government Spending", "More Private Spending")</f>
        <v>More Private Spending</v>
      </c>
    </row>
    <row r="50" spans="1:11" x14ac:dyDescent="0.25">
      <c r="A50" t="s">
        <v>9</v>
      </c>
      <c r="B50">
        <v>2007</v>
      </c>
      <c r="C50" s="1">
        <v>7035.8</v>
      </c>
      <c r="D50" s="1">
        <v>221.44</v>
      </c>
      <c r="E50" s="1">
        <v>249.04</v>
      </c>
      <c r="F50" s="1">
        <v>1.76</v>
      </c>
      <c r="G50" s="1">
        <v>471.87</v>
      </c>
      <c r="H50" s="1">
        <f>MIN(healthspending[[#This Row],[Government Health Spending per Capita]:[Foreign Health Spending per Capita]])</f>
        <v>1.76</v>
      </c>
      <c r="I50" s="1">
        <f>MAX(healthspending[[#This Row],[Government Health Spending per Capita]:[Foreign Health Spending per Capita]])</f>
        <v>249.04</v>
      </c>
      <c r="J50" s="2">
        <f>healthspending[[#This Row],[Total Health Spending per Capita]]/healthspending[[#This Row],[GDP per Capita]]</f>
        <v>6.7067000198982346E-2</v>
      </c>
      <c r="K50" t="str">
        <f>IF(healthspending[[#This Row],[Government Health Spending per Capita]]&gt;healthspending[[#This Row],[Private Health Spending per Capita]],"More Government Spending", "More Private Spending")</f>
        <v>More Private Spending</v>
      </c>
    </row>
    <row r="51" spans="1:11" x14ac:dyDescent="0.25">
      <c r="A51" t="s">
        <v>9</v>
      </c>
      <c r="B51">
        <v>2008</v>
      </c>
      <c r="C51" s="1">
        <v>8077.97</v>
      </c>
      <c r="D51" s="1">
        <v>261.58</v>
      </c>
      <c r="E51" s="1">
        <v>278.77</v>
      </c>
      <c r="F51" s="1">
        <v>2.31</v>
      </c>
      <c r="G51" s="1">
        <v>542.19000000000005</v>
      </c>
      <c r="H51" s="1">
        <f>MIN(healthspending[[#This Row],[Government Health Spending per Capita]:[Foreign Health Spending per Capita]])</f>
        <v>2.31</v>
      </c>
      <c r="I51" s="1">
        <f>MAX(healthspending[[#This Row],[Government Health Spending per Capita]:[Foreign Health Spending per Capita]])</f>
        <v>278.77</v>
      </c>
      <c r="J51" s="2">
        <f>healthspending[[#This Row],[Total Health Spending per Capita]]/healthspending[[#This Row],[GDP per Capita]]</f>
        <v>6.7119585737505844E-2</v>
      </c>
      <c r="K51" t="str">
        <f>IF(healthspending[[#This Row],[Government Health Spending per Capita]]&gt;healthspending[[#This Row],[Private Health Spending per Capita]],"More Government Spending", "More Private Spending")</f>
        <v>More Private Spending</v>
      </c>
    </row>
    <row r="52" spans="1:11" x14ac:dyDescent="0.25">
      <c r="A52" t="s">
        <v>9</v>
      </c>
      <c r="B52">
        <v>2009</v>
      </c>
      <c r="C52" s="1">
        <v>7495.06</v>
      </c>
      <c r="D52" s="1">
        <v>268.74</v>
      </c>
      <c r="E52" s="1">
        <v>267.19</v>
      </c>
      <c r="F52" s="1">
        <v>2.54</v>
      </c>
      <c r="G52" s="1">
        <v>537.95000000000005</v>
      </c>
      <c r="H52" s="1">
        <f>MIN(healthspending[[#This Row],[Government Health Spending per Capita]:[Foreign Health Spending per Capita]])</f>
        <v>2.54</v>
      </c>
      <c r="I52" s="1">
        <f>MAX(healthspending[[#This Row],[Government Health Spending per Capita]:[Foreign Health Spending per Capita]])</f>
        <v>268.74</v>
      </c>
      <c r="J52" s="2">
        <f>healthspending[[#This Row],[Total Health Spending per Capita]]/healthspending[[#This Row],[GDP per Capita]]</f>
        <v>7.1773941769645605E-2</v>
      </c>
      <c r="K52" t="str">
        <f>IF(healthspending[[#This Row],[Government Health Spending per Capita]]&gt;healthspending[[#This Row],[Private Health Spending per Capita]],"More Government Spending", "More Private Spending")</f>
        <v>More Government Spending</v>
      </c>
    </row>
    <row r="53" spans="1:11" x14ac:dyDescent="0.25">
      <c r="A53" t="s">
        <v>9</v>
      </c>
      <c r="B53">
        <v>2010</v>
      </c>
      <c r="C53" s="1">
        <v>9183.5499999999993</v>
      </c>
      <c r="D53" s="1">
        <v>323.25</v>
      </c>
      <c r="E53" s="1">
        <v>312.43</v>
      </c>
      <c r="F53" s="1">
        <v>3.26</v>
      </c>
      <c r="G53" s="1">
        <v>638.27</v>
      </c>
      <c r="H53" s="1">
        <f>MIN(healthspending[[#This Row],[Government Health Spending per Capita]:[Foreign Health Spending per Capita]])</f>
        <v>3.26</v>
      </c>
      <c r="I53" s="1">
        <f>MAX(healthspending[[#This Row],[Government Health Spending per Capita]:[Foreign Health Spending per Capita]])</f>
        <v>323.25</v>
      </c>
      <c r="J53" s="2">
        <f>healthspending[[#This Row],[Total Health Spending per Capita]]/healthspending[[#This Row],[GDP per Capita]]</f>
        <v>6.9501445519434213E-2</v>
      </c>
      <c r="K53" t="str">
        <f>IF(healthspending[[#This Row],[Government Health Spending per Capita]]&gt;healthspending[[#This Row],[Private Health Spending per Capita]],"More Government Spending", "More Private Spending")</f>
        <v>More Government Spending</v>
      </c>
    </row>
    <row r="54" spans="1:11" x14ac:dyDescent="0.25">
      <c r="A54" t="s">
        <v>9</v>
      </c>
      <c r="B54">
        <v>2011</v>
      </c>
      <c r="C54" s="1">
        <v>10334.040000000001</v>
      </c>
      <c r="D54" s="1">
        <v>370.98</v>
      </c>
      <c r="E54" s="1">
        <v>352.15</v>
      </c>
      <c r="F54" s="1">
        <v>4.66</v>
      </c>
      <c r="G54" s="1">
        <v>726.82</v>
      </c>
      <c r="H54" s="1">
        <f>MIN(healthspending[[#This Row],[Government Health Spending per Capita]:[Foreign Health Spending per Capita]])</f>
        <v>4.66</v>
      </c>
      <c r="I54" s="1">
        <f>MAX(healthspending[[#This Row],[Government Health Spending per Capita]:[Foreign Health Spending per Capita]])</f>
        <v>370.98</v>
      </c>
      <c r="J54" s="2">
        <f>healthspending[[#This Row],[Total Health Spending per Capita]]/healthspending[[#This Row],[GDP per Capita]]</f>
        <v>7.0332609511865637E-2</v>
      </c>
      <c r="K54" t="str">
        <f>IF(healthspending[[#This Row],[Government Health Spending per Capita]]&gt;healthspending[[#This Row],[Private Health Spending per Capita]],"More Government Spending", "More Private Spending")</f>
        <v>More Government Spending</v>
      </c>
    </row>
    <row r="55" spans="1:11" x14ac:dyDescent="0.25">
      <c r="A55" t="s">
        <v>9</v>
      </c>
      <c r="B55">
        <v>2012</v>
      </c>
      <c r="C55" s="1">
        <v>10328.65</v>
      </c>
      <c r="D55" s="1">
        <v>371.06</v>
      </c>
      <c r="E55" s="1">
        <v>351.82</v>
      </c>
      <c r="F55" s="1">
        <v>3.85</v>
      </c>
      <c r="G55" s="1">
        <v>725.93</v>
      </c>
      <c r="H55" s="1">
        <f>MIN(healthspending[[#This Row],[Government Health Spending per Capita]:[Foreign Health Spending per Capita]])</f>
        <v>3.85</v>
      </c>
      <c r="I55" s="1">
        <f>MAX(healthspending[[#This Row],[Government Health Spending per Capita]:[Foreign Health Spending per Capita]])</f>
        <v>371.06</v>
      </c>
      <c r="J55" s="2">
        <f>healthspending[[#This Row],[Total Health Spending per Capita]]/healthspending[[#This Row],[GDP per Capita]]</f>
        <v>7.0283144457407312E-2</v>
      </c>
      <c r="K55" t="str">
        <f>IF(healthspending[[#This Row],[Government Health Spending per Capita]]&gt;healthspending[[#This Row],[Private Health Spending per Capita]],"More Government Spending", "More Private Spending")</f>
        <v>More Government Spending</v>
      </c>
    </row>
    <row r="56" spans="1:11" x14ac:dyDescent="0.25">
      <c r="A56" t="s">
        <v>9</v>
      </c>
      <c r="B56">
        <v>2013</v>
      </c>
      <c r="C56" s="1">
        <v>10305.42</v>
      </c>
      <c r="D56" s="1">
        <v>398.38</v>
      </c>
      <c r="E56" s="1">
        <v>359.3</v>
      </c>
      <c r="F56" s="1">
        <v>2.95</v>
      </c>
      <c r="G56" s="1">
        <v>759.78</v>
      </c>
      <c r="H56" s="1">
        <f>MIN(healthspending[[#This Row],[Government Health Spending per Capita]:[Foreign Health Spending per Capita]])</f>
        <v>2.95</v>
      </c>
      <c r="I56" s="1">
        <f>MAX(healthspending[[#This Row],[Government Health Spending per Capita]:[Foreign Health Spending per Capita]])</f>
        <v>398.38</v>
      </c>
      <c r="J56" s="2">
        <f>healthspending[[#This Row],[Total Health Spending per Capita]]/healthspending[[#This Row],[GDP per Capita]]</f>
        <v>7.3726252787368191E-2</v>
      </c>
      <c r="K56" t="str">
        <f>IF(healthspending[[#This Row],[Government Health Spending per Capita]]&gt;healthspending[[#This Row],[Private Health Spending per Capita]],"More Government Spending", "More Private Spending")</f>
        <v>More Government Spending</v>
      </c>
    </row>
    <row r="57" spans="1:11" x14ac:dyDescent="0.25">
      <c r="A57" t="s">
        <v>9</v>
      </c>
      <c r="B57">
        <v>2014</v>
      </c>
      <c r="C57" s="1">
        <v>10146.15</v>
      </c>
      <c r="D57" s="1">
        <v>400.04</v>
      </c>
      <c r="E57" s="1">
        <v>361.62</v>
      </c>
      <c r="F57" s="1">
        <v>4.13</v>
      </c>
      <c r="G57" s="1">
        <v>764.61</v>
      </c>
      <c r="H57" s="1">
        <f>MIN(healthspending[[#This Row],[Government Health Spending per Capita]:[Foreign Health Spending per Capita]])</f>
        <v>4.13</v>
      </c>
      <c r="I57" s="1">
        <f>MAX(healthspending[[#This Row],[Government Health Spending per Capita]:[Foreign Health Spending per Capita]])</f>
        <v>400.04</v>
      </c>
      <c r="J57" s="2">
        <f>healthspending[[#This Row],[Total Health Spending per Capita]]/healthspending[[#This Row],[GDP per Capita]]</f>
        <v>7.5359619165890512E-2</v>
      </c>
      <c r="K57" t="str">
        <f>IF(healthspending[[#This Row],[Government Health Spending per Capita]]&gt;healthspending[[#This Row],[Private Health Spending per Capita]],"More Government Spending", "More Private Spending")</f>
        <v>More Government Spending</v>
      </c>
    </row>
    <row r="58" spans="1:11" x14ac:dyDescent="0.25">
      <c r="A58" t="s">
        <v>9</v>
      </c>
      <c r="B58">
        <v>2015</v>
      </c>
      <c r="C58" s="1">
        <v>8546.92</v>
      </c>
      <c r="D58" s="1">
        <v>364.5</v>
      </c>
      <c r="E58" s="1">
        <v>315.47000000000003</v>
      </c>
      <c r="F58" s="1">
        <v>3.3</v>
      </c>
      <c r="G58" s="1">
        <v>682.33</v>
      </c>
      <c r="H58" s="1">
        <f>MIN(healthspending[[#This Row],[Government Health Spending per Capita]:[Foreign Health Spending per Capita]])</f>
        <v>3.3</v>
      </c>
      <c r="I58" s="1">
        <f>MAX(healthspending[[#This Row],[Government Health Spending per Capita]:[Foreign Health Spending per Capita]])</f>
        <v>364.5</v>
      </c>
      <c r="J58" s="2">
        <f>healthspending[[#This Row],[Total Health Spending per Capita]]/healthspending[[#This Row],[GDP per Capita]]</f>
        <v>7.9833437074408098E-2</v>
      </c>
      <c r="K58" t="str">
        <f>IF(healthspending[[#This Row],[Government Health Spending per Capita]]&gt;healthspending[[#This Row],[Private Health Spending per Capita]],"More Government Spending", "More Private Spending")</f>
        <v>More Government Spending</v>
      </c>
    </row>
    <row r="59" spans="1:11" x14ac:dyDescent="0.25">
      <c r="A59" t="s">
        <v>9</v>
      </c>
      <c r="B59">
        <v>2016</v>
      </c>
      <c r="C59" s="1">
        <v>8241.51</v>
      </c>
      <c r="D59" s="1">
        <v>346.53</v>
      </c>
      <c r="E59" s="1">
        <v>307.39999999999998</v>
      </c>
      <c r="F59" s="1">
        <v>2.48</v>
      </c>
      <c r="G59" s="1">
        <v>655.7</v>
      </c>
      <c r="H59" s="1">
        <f>MIN(healthspending[[#This Row],[Government Health Spending per Capita]:[Foreign Health Spending per Capita]])</f>
        <v>2.48</v>
      </c>
      <c r="I59" s="1">
        <f>MAX(healthspending[[#This Row],[Government Health Spending per Capita]:[Foreign Health Spending per Capita]])</f>
        <v>346.53</v>
      </c>
      <c r="J59" s="2">
        <f>healthspending[[#This Row],[Total Health Spending per Capita]]/healthspending[[#This Row],[GDP per Capita]]</f>
        <v>7.9560663033837256E-2</v>
      </c>
      <c r="K59" t="str">
        <f>IF(healthspending[[#This Row],[Government Health Spending per Capita]]&gt;healthspending[[#This Row],[Private Health Spending per Capita]],"More Government Spending", "More Private Spending")</f>
        <v>More Government Spending</v>
      </c>
    </row>
    <row r="60" spans="1:11" x14ac:dyDescent="0.25">
      <c r="A60" t="s">
        <v>9</v>
      </c>
      <c r="B60">
        <v>2017</v>
      </c>
      <c r="C60" s="1">
        <v>9065.82</v>
      </c>
      <c r="D60" s="1">
        <v>384.16</v>
      </c>
      <c r="E60" s="1">
        <v>353.63</v>
      </c>
      <c r="F60" s="1">
        <v>2.31</v>
      </c>
      <c r="G60" s="1">
        <v>739.44</v>
      </c>
      <c r="H60" s="1">
        <f>MIN(healthspending[[#This Row],[Government Health Spending per Capita]:[Foreign Health Spending per Capita]])</f>
        <v>2.31</v>
      </c>
      <c r="I60" s="1">
        <f>MAX(healthspending[[#This Row],[Government Health Spending per Capita]:[Foreign Health Spending per Capita]])</f>
        <v>384.16</v>
      </c>
      <c r="J60" s="2">
        <f>healthspending[[#This Row],[Total Health Spending per Capita]]/healthspending[[#This Row],[GDP per Capita]]</f>
        <v>8.1563498944386734E-2</v>
      </c>
      <c r="K60" t="str">
        <f>IF(healthspending[[#This Row],[Government Health Spending per Capita]]&gt;healthspending[[#This Row],[Private Health Spending per Capita]],"More Government Spending", "More Private Spending")</f>
        <v>More Government Spending</v>
      </c>
    </row>
    <row r="61" spans="1:11" x14ac:dyDescent="0.25">
      <c r="A61" t="s">
        <v>9</v>
      </c>
      <c r="B61">
        <v>2018</v>
      </c>
      <c r="C61" s="1">
        <v>8778.56</v>
      </c>
      <c r="D61" s="1">
        <v>345.41</v>
      </c>
      <c r="E61" s="1">
        <v>331.3</v>
      </c>
      <c r="F61" s="1">
        <v>2.0499999999999998</v>
      </c>
      <c r="G61" s="1">
        <v>678.2</v>
      </c>
      <c r="H61" s="1">
        <f>MIN(healthspending[[#This Row],[Government Health Spending per Capita]:[Foreign Health Spending per Capita]])</f>
        <v>2.0499999999999998</v>
      </c>
      <c r="I61" s="1">
        <f>MAX(healthspending[[#This Row],[Government Health Spending per Capita]:[Foreign Health Spending per Capita]])</f>
        <v>345.41</v>
      </c>
      <c r="J61" s="2">
        <f>healthspending[[#This Row],[Total Health Spending per Capita]]/healthspending[[#This Row],[GDP per Capita]]</f>
        <v>7.7256406517697676E-2</v>
      </c>
      <c r="K61" t="str">
        <f>IF(healthspending[[#This Row],[Government Health Spending per Capita]]&gt;healthspending[[#This Row],[Private Health Spending per Capita]],"More Government Spending", "More Private Spending")</f>
        <v>More Government Spending</v>
      </c>
    </row>
    <row r="62" spans="1:11" x14ac:dyDescent="0.25">
      <c r="A62" t="s">
        <v>9</v>
      </c>
      <c r="B62">
        <v>2019</v>
      </c>
      <c r="C62" s="1">
        <v>8539.9599999999991</v>
      </c>
      <c r="D62" s="1">
        <v>335.22</v>
      </c>
      <c r="E62" s="1">
        <v>325.26</v>
      </c>
      <c r="F62" s="1">
        <v>1.93</v>
      </c>
      <c r="G62" s="1">
        <v>661.88</v>
      </c>
      <c r="H62" s="1">
        <f>MIN(healthspending[[#This Row],[Government Health Spending per Capita]:[Foreign Health Spending per Capita]])</f>
        <v>1.93</v>
      </c>
      <c r="I62" s="1">
        <f>MAX(healthspending[[#This Row],[Government Health Spending per Capita]:[Foreign Health Spending per Capita]])</f>
        <v>335.22</v>
      </c>
      <c r="J62" s="2">
        <f>healthspending[[#This Row],[Total Health Spending per Capita]]/healthspending[[#This Row],[GDP per Capita]]</f>
        <v>7.7503875896374225E-2</v>
      </c>
      <c r="K62" t="str">
        <f>IF(healthspending[[#This Row],[Government Health Spending per Capita]]&gt;healthspending[[#This Row],[Private Health Spending per Capita]],"More Government Spending", "More Private Spending")</f>
        <v>More Government Spending</v>
      </c>
    </row>
    <row r="63" spans="1:11" x14ac:dyDescent="0.25">
      <c r="A63" t="s">
        <v>9</v>
      </c>
      <c r="B63">
        <v>2020</v>
      </c>
      <c r="C63" s="1">
        <v>7169.39</v>
      </c>
      <c r="D63" s="1">
        <v>322.2</v>
      </c>
      <c r="E63" s="1">
        <v>267.16000000000003</v>
      </c>
      <c r="F63" s="1">
        <v>1.75</v>
      </c>
      <c r="G63" s="1">
        <v>590.89</v>
      </c>
      <c r="H63" s="1">
        <f>MIN(healthspending[[#This Row],[Government Health Spending per Capita]:[Foreign Health Spending per Capita]])</f>
        <v>1.75</v>
      </c>
      <c r="I63" s="1">
        <f>MAX(healthspending[[#This Row],[Government Health Spending per Capita]:[Foreign Health Spending per Capita]])</f>
        <v>322.2</v>
      </c>
      <c r="J63" s="2">
        <f>healthspending[[#This Row],[Total Health Spending per Capita]]/healthspending[[#This Row],[GDP per Capita]]</f>
        <v>8.2418448431456501E-2</v>
      </c>
      <c r="K63" t="str">
        <f>IF(healthspending[[#This Row],[Government Health Spending per Capita]]&gt;healthspending[[#This Row],[Private Health Spending per Capita]],"More Government Spending", "More Private Spending")</f>
        <v>More Government Spending</v>
      </c>
    </row>
    <row r="64" spans="1:11" x14ac:dyDescent="0.25">
      <c r="A64" t="s">
        <v>9</v>
      </c>
      <c r="B64">
        <v>2021</v>
      </c>
      <c r="C64" s="1">
        <v>8292.15</v>
      </c>
      <c r="D64" s="1">
        <v>352.6</v>
      </c>
      <c r="E64" s="1">
        <v>318.17</v>
      </c>
      <c r="F64" s="1">
        <v>2.89</v>
      </c>
      <c r="G64" s="1">
        <v>673.51</v>
      </c>
      <c r="H64" s="1">
        <f>MIN(healthspending[[#This Row],[Government Health Spending per Capita]:[Foreign Health Spending per Capita]])</f>
        <v>2.89</v>
      </c>
      <c r="I64" s="1">
        <f>MAX(healthspending[[#This Row],[Government Health Spending per Capita]:[Foreign Health Spending per Capita]])</f>
        <v>352.6</v>
      </c>
      <c r="J64" s="2">
        <f>healthspending[[#This Row],[Total Health Spending per Capita]]/healthspending[[#This Row],[GDP per Capita]]</f>
        <v>8.1222602099576102E-2</v>
      </c>
      <c r="K64" t="str">
        <f>IF(healthspending[[#This Row],[Government Health Spending per Capita]]&gt;healthspending[[#This Row],[Private Health Spending per Capita]],"More Government Spending", "More Private Spending")</f>
        <v>More Government Spending</v>
      </c>
    </row>
    <row r="65" spans="1:11" x14ac:dyDescent="0.25">
      <c r="A65" t="s">
        <v>9</v>
      </c>
      <c r="B65">
        <v>2022</v>
      </c>
      <c r="C65" s="1">
        <v>9412.06</v>
      </c>
      <c r="D65" s="1">
        <v>381.75</v>
      </c>
      <c r="E65" s="1">
        <v>347.36</v>
      </c>
      <c r="F65" s="1">
        <v>3.13</v>
      </c>
      <c r="G65" s="1">
        <v>732.08</v>
      </c>
      <c r="H65" s="1">
        <f>MIN(healthspending[[#This Row],[Government Health Spending per Capita]:[Foreign Health Spending per Capita]])</f>
        <v>3.13</v>
      </c>
      <c r="I65" s="1">
        <f>MAX(healthspending[[#This Row],[Government Health Spending per Capita]:[Foreign Health Spending per Capita]])</f>
        <v>381.75</v>
      </c>
      <c r="J65" s="2">
        <f>healthspending[[#This Row],[Total Health Spending per Capita]]/healthspending[[#This Row],[GDP per Capita]]</f>
        <v>7.7781059619254453E-2</v>
      </c>
      <c r="K65" t="str">
        <f>IF(healthspending[[#This Row],[Government Health Spending per Capita]]&gt;healthspending[[#This Row],[Private Health Spending per Capita]],"More Government Spending", "More Private Spending")</f>
        <v>More Government Spending</v>
      </c>
    </row>
    <row r="66" spans="1:11" x14ac:dyDescent="0.25">
      <c r="A66" t="s">
        <v>9</v>
      </c>
      <c r="B66">
        <v>2023</v>
      </c>
      <c r="C66" s="1">
        <v>10507.61</v>
      </c>
      <c r="D66" s="1">
        <v>415.73</v>
      </c>
      <c r="E66" s="1">
        <v>397.93</v>
      </c>
      <c r="F66" s="1">
        <v>2.68</v>
      </c>
      <c r="G66" s="1">
        <v>816.2</v>
      </c>
      <c r="H66" s="1">
        <f>MIN(healthspending[[#This Row],[Government Health Spending per Capita]:[Foreign Health Spending per Capita]])</f>
        <v>2.68</v>
      </c>
      <c r="I66" s="1">
        <f>MAX(healthspending[[#This Row],[Government Health Spending per Capita]:[Foreign Health Spending per Capita]])</f>
        <v>415.73</v>
      </c>
      <c r="J66" s="2">
        <f>healthspending[[#This Row],[Total Health Spending per Capita]]/healthspending[[#This Row],[GDP per Capita]]</f>
        <v>7.7677035976782535E-2</v>
      </c>
      <c r="K66" t="str">
        <f>IF(healthspending[[#This Row],[Government Health Spending per Capita]]&gt;healthspending[[#This Row],[Private Health Spending per Capita]],"More Government Spending", "More Private Spending")</f>
        <v>More Government Spending</v>
      </c>
    </row>
    <row r="67" spans="1:11" x14ac:dyDescent="0.25">
      <c r="A67" t="s">
        <v>10</v>
      </c>
      <c r="B67">
        <v>2003</v>
      </c>
      <c r="C67" s="1">
        <v>2279.27</v>
      </c>
      <c r="D67" s="1">
        <v>52.72</v>
      </c>
      <c r="E67" s="1">
        <v>44.74</v>
      </c>
      <c r="F67" s="1">
        <v>1.1499999999999999</v>
      </c>
      <c r="G67" s="1">
        <v>98.56</v>
      </c>
      <c r="H67" s="1">
        <f>MIN(healthspending[[#This Row],[Government Health Spending per Capita]:[Foreign Health Spending per Capita]])</f>
        <v>1.1499999999999999</v>
      </c>
      <c r="I67" s="1">
        <f>MAX(healthspending[[#This Row],[Government Health Spending per Capita]:[Foreign Health Spending per Capita]])</f>
        <v>52.72</v>
      </c>
      <c r="J67" s="2">
        <f>healthspending[[#This Row],[Total Health Spending per Capita]]/healthspending[[#This Row],[GDP per Capita]]</f>
        <v>4.3241915174595379E-2</v>
      </c>
      <c r="K67" t="str">
        <f>IF(healthspending[[#This Row],[Government Health Spending per Capita]]&gt;healthspending[[#This Row],[Private Health Spending per Capita]],"More Government Spending", "More Private Spending")</f>
        <v>More Government Spending</v>
      </c>
    </row>
    <row r="68" spans="1:11" x14ac:dyDescent="0.25">
      <c r="A68" t="s">
        <v>10</v>
      </c>
      <c r="B68">
        <v>2004</v>
      </c>
      <c r="C68" s="1">
        <v>2623.96</v>
      </c>
      <c r="D68" s="1">
        <v>56.81</v>
      </c>
      <c r="E68" s="1">
        <v>50.17</v>
      </c>
      <c r="F68" s="1">
        <v>1.52</v>
      </c>
      <c r="G68" s="1">
        <v>108.43</v>
      </c>
      <c r="H68" s="1">
        <f>MIN(healthspending[[#This Row],[Government Health Spending per Capita]:[Foreign Health Spending per Capita]])</f>
        <v>1.52</v>
      </c>
      <c r="I68" s="1">
        <f>MAX(healthspending[[#This Row],[Government Health Spending per Capita]:[Foreign Health Spending per Capita]])</f>
        <v>56.81</v>
      </c>
      <c r="J68" s="2">
        <f>healthspending[[#This Row],[Total Health Spending per Capita]]/healthspending[[#This Row],[GDP per Capita]]</f>
        <v>4.1323038460952151E-2</v>
      </c>
      <c r="K68" t="str">
        <f>IF(healthspending[[#This Row],[Government Health Spending per Capita]]&gt;healthspending[[#This Row],[Private Health Spending per Capita]],"More Government Spending", "More Private Spending")</f>
        <v>More Government Spending</v>
      </c>
    </row>
    <row r="69" spans="1:11" x14ac:dyDescent="0.25">
      <c r="A69" t="s">
        <v>10</v>
      </c>
      <c r="B69">
        <v>2005</v>
      </c>
      <c r="C69" s="1">
        <v>3050.55</v>
      </c>
      <c r="D69" s="1">
        <v>63.15</v>
      </c>
      <c r="E69" s="1">
        <v>57.05</v>
      </c>
      <c r="F69" s="1">
        <v>1.55</v>
      </c>
      <c r="G69" s="1">
        <v>121.68</v>
      </c>
      <c r="H69" s="1">
        <f>MIN(healthspending[[#This Row],[Government Health Spending per Capita]:[Foreign Health Spending per Capita]])</f>
        <v>1.55</v>
      </c>
      <c r="I69" s="1">
        <f>MAX(healthspending[[#This Row],[Government Health Spending per Capita]:[Foreign Health Spending per Capita]])</f>
        <v>63.15</v>
      </c>
      <c r="J69" s="2">
        <f>healthspending[[#This Row],[Total Health Spending per Capita]]/healthspending[[#This Row],[GDP per Capita]]</f>
        <v>3.9887889069184244E-2</v>
      </c>
      <c r="K69" t="str">
        <f>IF(healthspending[[#This Row],[Government Health Spending per Capita]]&gt;healthspending[[#This Row],[Private Health Spending per Capita]],"More Government Spending", "More Private Spending")</f>
        <v>More Government Spending</v>
      </c>
    </row>
    <row r="70" spans="1:11" x14ac:dyDescent="0.25">
      <c r="A70" t="s">
        <v>10</v>
      </c>
      <c r="B70">
        <v>2006</v>
      </c>
      <c r="C70" s="1">
        <v>3482.14</v>
      </c>
      <c r="D70" s="1">
        <v>72.45</v>
      </c>
      <c r="E70" s="1">
        <v>62.58</v>
      </c>
      <c r="F70" s="1">
        <v>1.65</v>
      </c>
      <c r="G70" s="1">
        <v>136.61000000000001</v>
      </c>
      <c r="H70" s="1">
        <f>MIN(healthspending[[#This Row],[Government Health Spending per Capita]:[Foreign Health Spending per Capita]])</f>
        <v>1.65</v>
      </c>
      <c r="I70" s="1">
        <f>MAX(healthspending[[#This Row],[Government Health Spending per Capita]:[Foreign Health Spending per Capita]])</f>
        <v>72.45</v>
      </c>
      <c r="J70" s="2">
        <f>healthspending[[#This Row],[Total Health Spending per Capita]]/healthspending[[#This Row],[GDP per Capita]]</f>
        <v>3.9231621933638515E-2</v>
      </c>
      <c r="K70" t="str">
        <f>IF(healthspending[[#This Row],[Government Health Spending per Capita]]&gt;healthspending[[#This Row],[Private Health Spending per Capita]],"More Government Spending", "More Private Spending")</f>
        <v>More Government Spending</v>
      </c>
    </row>
    <row r="71" spans="1:11" x14ac:dyDescent="0.25">
      <c r="A71" t="s">
        <v>10</v>
      </c>
      <c r="B71">
        <v>2007</v>
      </c>
      <c r="C71" s="1">
        <v>4009.65</v>
      </c>
      <c r="D71" s="1">
        <v>83.06</v>
      </c>
      <c r="E71" s="1">
        <v>73.67</v>
      </c>
      <c r="F71" s="1">
        <v>2.04</v>
      </c>
      <c r="G71" s="1">
        <v>158.68</v>
      </c>
      <c r="H71" s="1">
        <f>MIN(healthspending[[#This Row],[Government Health Spending per Capita]:[Foreign Health Spending per Capita]])</f>
        <v>2.04</v>
      </c>
      <c r="I71" s="1">
        <f>MAX(healthspending[[#This Row],[Government Health Spending per Capita]:[Foreign Health Spending per Capita]])</f>
        <v>83.06</v>
      </c>
      <c r="J71" s="2">
        <f>healthspending[[#This Row],[Total Health Spending per Capita]]/healthspending[[#This Row],[GDP per Capita]]</f>
        <v>3.957452645492749E-2</v>
      </c>
      <c r="K71" t="str">
        <f>IF(healthspending[[#This Row],[Government Health Spending per Capita]]&gt;healthspending[[#This Row],[Private Health Spending per Capita]],"More Government Spending", "More Private Spending")</f>
        <v>More Government Spending</v>
      </c>
    </row>
    <row r="72" spans="1:11" x14ac:dyDescent="0.25">
      <c r="A72" t="s">
        <v>10</v>
      </c>
      <c r="B72">
        <v>2008</v>
      </c>
      <c r="C72" s="1">
        <v>4838.92</v>
      </c>
      <c r="D72" s="1">
        <v>97.63</v>
      </c>
      <c r="E72" s="1">
        <v>87.02</v>
      </c>
      <c r="F72" s="1">
        <v>2.2000000000000002</v>
      </c>
      <c r="G72" s="1">
        <v>186.75</v>
      </c>
      <c r="H72" s="1">
        <f>MIN(healthspending[[#This Row],[Government Health Spending per Capita]:[Foreign Health Spending per Capita]])</f>
        <v>2.2000000000000002</v>
      </c>
      <c r="I72" s="1">
        <f>MAX(healthspending[[#This Row],[Government Health Spending per Capita]:[Foreign Health Spending per Capita]])</f>
        <v>97.63</v>
      </c>
      <c r="J72" s="2">
        <f>healthspending[[#This Row],[Total Health Spending per Capita]]/healthspending[[#This Row],[GDP per Capita]]</f>
        <v>3.8593322476916339E-2</v>
      </c>
      <c r="K72" t="str">
        <f>IF(healthspending[[#This Row],[Government Health Spending per Capita]]&gt;healthspending[[#This Row],[Private Health Spending per Capita]],"More Government Spending", "More Private Spending")</f>
        <v>More Government Spending</v>
      </c>
    </row>
    <row r="73" spans="1:11" x14ac:dyDescent="0.25">
      <c r="A73" t="s">
        <v>10</v>
      </c>
      <c r="B73">
        <v>2009</v>
      </c>
      <c r="C73" s="1">
        <v>4261</v>
      </c>
      <c r="D73" s="1">
        <v>107.59</v>
      </c>
      <c r="E73" s="1">
        <v>92.63</v>
      </c>
      <c r="F73" s="1">
        <v>2.38</v>
      </c>
      <c r="G73" s="1">
        <v>202.49</v>
      </c>
      <c r="H73" s="1">
        <f>MIN(healthspending[[#This Row],[Government Health Spending per Capita]:[Foreign Health Spending per Capita]])</f>
        <v>2.38</v>
      </c>
      <c r="I73" s="1">
        <f>MAX(healthspending[[#This Row],[Government Health Spending per Capita]:[Foreign Health Spending per Capita]])</f>
        <v>107.59</v>
      </c>
      <c r="J73" s="2">
        <f>healthspending[[#This Row],[Total Health Spending per Capita]]/healthspending[[#This Row],[GDP per Capita]]</f>
        <v>4.7521708519126966E-2</v>
      </c>
      <c r="K73" t="str">
        <f>IF(healthspending[[#This Row],[Government Health Spending per Capita]]&gt;healthspending[[#This Row],[Private Health Spending per Capita]],"More Government Spending", "More Private Spending")</f>
        <v>More Government Spending</v>
      </c>
    </row>
    <row r="74" spans="1:11" x14ac:dyDescent="0.25">
      <c r="A74" t="s">
        <v>10</v>
      </c>
      <c r="B74">
        <v>2010</v>
      </c>
      <c r="C74" s="1">
        <v>4874.74</v>
      </c>
      <c r="D74" s="1">
        <v>111.32</v>
      </c>
      <c r="E74" s="1">
        <v>104.93</v>
      </c>
      <c r="F74" s="1">
        <v>1.98</v>
      </c>
      <c r="G74" s="1">
        <v>218.15</v>
      </c>
      <c r="H74" s="1">
        <f>MIN(healthspending[[#This Row],[Government Health Spending per Capita]:[Foreign Health Spending per Capita]])</f>
        <v>1.98</v>
      </c>
      <c r="I74" s="1">
        <f>MAX(healthspending[[#This Row],[Government Health Spending per Capita]:[Foreign Health Spending per Capita]])</f>
        <v>111.32</v>
      </c>
      <c r="J74" s="2">
        <f>healthspending[[#This Row],[Total Health Spending per Capita]]/healthspending[[#This Row],[GDP per Capita]]</f>
        <v>4.4751104674300581E-2</v>
      </c>
      <c r="K74" t="str">
        <f>IF(healthspending[[#This Row],[Government Health Spending per Capita]]&gt;healthspending[[#This Row],[Private Health Spending per Capita]],"More Government Spending", "More Private Spending")</f>
        <v>More Government Spending</v>
      </c>
    </row>
    <row r="75" spans="1:11" x14ac:dyDescent="0.25">
      <c r="A75" t="s">
        <v>10</v>
      </c>
      <c r="B75">
        <v>2011</v>
      </c>
      <c r="C75" s="1">
        <v>5735.78</v>
      </c>
      <c r="D75" s="1">
        <v>130.26</v>
      </c>
      <c r="E75" s="1">
        <v>115.84</v>
      </c>
      <c r="F75" s="1">
        <v>2.65</v>
      </c>
      <c r="G75" s="1">
        <v>248.63</v>
      </c>
      <c r="H75" s="1">
        <f>MIN(healthspending[[#This Row],[Government Health Spending per Capita]:[Foreign Health Spending per Capita]])</f>
        <v>2.65</v>
      </c>
      <c r="I75" s="1">
        <f>MAX(healthspending[[#This Row],[Government Health Spending per Capita]:[Foreign Health Spending per Capita]])</f>
        <v>130.26</v>
      </c>
      <c r="J75" s="2">
        <f>healthspending[[#This Row],[Total Health Spending per Capita]]/healthspending[[#This Row],[GDP per Capita]]</f>
        <v>4.3347199509046724E-2</v>
      </c>
      <c r="K75" t="str">
        <f>IF(healthspending[[#This Row],[Government Health Spending per Capita]]&gt;healthspending[[#This Row],[Private Health Spending per Capita]],"More Government Spending", "More Private Spending")</f>
        <v>More Government Spending</v>
      </c>
    </row>
    <row r="76" spans="1:11" x14ac:dyDescent="0.25">
      <c r="A76" t="s">
        <v>10</v>
      </c>
      <c r="B76">
        <v>2012</v>
      </c>
      <c r="C76" s="1">
        <v>6052.38</v>
      </c>
      <c r="D76" s="1">
        <v>137.85</v>
      </c>
      <c r="E76" s="1">
        <v>123.44</v>
      </c>
      <c r="F76" s="1">
        <v>2.4</v>
      </c>
      <c r="G76" s="1">
        <v>263.58</v>
      </c>
      <c r="H76" s="1">
        <f>MIN(healthspending[[#This Row],[Government Health Spending per Capita]:[Foreign Health Spending per Capita]])</f>
        <v>2.4</v>
      </c>
      <c r="I76" s="1">
        <f>MAX(healthspending[[#This Row],[Government Health Spending per Capita]:[Foreign Health Spending per Capita]])</f>
        <v>137.85</v>
      </c>
      <c r="J76" s="2">
        <f>healthspending[[#This Row],[Total Health Spending per Capita]]/healthspending[[#This Row],[GDP per Capita]]</f>
        <v>4.3549810157326535E-2</v>
      </c>
      <c r="K76" t="str">
        <f>IF(healthspending[[#This Row],[Government Health Spending per Capita]]&gt;healthspending[[#This Row],[Private Health Spending per Capita]],"More Government Spending", "More Private Spending")</f>
        <v>More Government Spending</v>
      </c>
    </row>
    <row r="77" spans="1:11" x14ac:dyDescent="0.25">
      <c r="A77" t="s">
        <v>10</v>
      </c>
      <c r="B77">
        <v>2013</v>
      </c>
      <c r="C77" s="1">
        <v>5871.07</v>
      </c>
      <c r="D77" s="1">
        <v>146.38</v>
      </c>
      <c r="E77" s="1">
        <v>117.46</v>
      </c>
      <c r="F77" s="1">
        <v>2.68</v>
      </c>
      <c r="G77" s="1">
        <v>266.51</v>
      </c>
      <c r="H77" s="1">
        <f>MIN(healthspending[[#This Row],[Government Health Spending per Capita]:[Foreign Health Spending per Capita]])</f>
        <v>2.68</v>
      </c>
      <c r="I77" s="1">
        <f>MAX(healthspending[[#This Row],[Government Health Spending per Capita]:[Foreign Health Spending per Capita]])</f>
        <v>146.38</v>
      </c>
      <c r="J77" s="2">
        <f>healthspending[[#This Row],[Total Health Spending per Capita]]/healthspending[[#This Row],[GDP per Capita]]</f>
        <v>4.5393769789833879E-2</v>
      </c>
      <c r="K77" t="str">
        <f>IF(healthspending[[#This Row],[Government Health Spending per Capita]]&gt;healthspending[[#This Row],[Private Health Spending per Capita]],"More Government Spending", "More Private Spending")</f>
        <v>More Government Spending</v>
      </c>
    </row>
    <row r="78" spans="1:11" x14ac:dyDescent="0.25">
      <c r="A78" t="s">
        <v>10</v>
      </c>
      <c r="B78">
        <v>2014</v>
      </c>
      <c r="C78" s="1">
        <v>5814.71</v>
      </c>
      <c r="D78" s="1">
        <v>161.57</v>
      </c>
      <c r="E78" s="1">
        <v>117.14</v>
      </c>
      <c r="F78" s="1">
        <v>3.39</v>
      </c>
      <c r="G78" s="1">
        <v>281.94</v>
      </c>
      <c r="H78" s="1">
        <f>MIN(healthspending[[#This Row],[Government Health Spending per Capita]:[Foreign Health Spending per Capita]])</f>
        <v>3.39</v>
      </c>
      <c r="I78" s="1">
        <f>MAX(healthspending[[#This Row],[Government Health Spending per Capita]:[Foreign Health Spending per Capita]])</f>
        <v>161.57</v>
      </c>
      <c r="J78" s="2">
        <f>healthspending[[#This Row],[Total Health Spending per Capita]]/healthspending[[#This Row],[GDP per Capita]]</f>
        <v>4.8487370823308472E-2</v>
      </c>
      <c r="K78" t="str">
        <f>IF(healthspending[[#This Row],[Government Health Spending per Capita]]&gt;healthspending[[#This Row],[Private Health Spending per Capita]],"More Government Spending", "More Private Spending")</f>
        <v>More Government Spending</v>
      </c>
    </row>
    <row r="79" spans="1:11" x14ac:dyDescent="0.25">
      <c r="A79" t="s">
        <v>10</v>
      </c>
      <c r="B79">
        <v>2015</v>
      </c>
      <c r="C79" s="1">
        <v>5130.26</v>
      </c>
      <c r="D79" s="1">
        <v>155.16</v>
      </c>
      <c r="E79" s="1">
        <v>118.42</v>
      </c>
      <c r="F79" s="1">
        <v>2.48</v>
      </c>
      <c r="G79" s="1">
        <v>275.95</v>
      </c>
      <c r="H79" s="1">
        <f>MIN(healthspending[[#This Row],[Government Health Spending per Capita]:[Foreign Health Spending per Capita]])</f>
        <v>2.48</v>
      </c>
      <c r="I79" s="1">
        <f>MAX(healthspending[[#This Row],[Government Health Spending per Capita]:[Foreign Health Spending per Capita]])</f>
        <v>155.16</v>
      </c>
      <c r="J79" s="2">
        <f>healthspending[[#This Row],[Total Health Spending per Capita]]/healthspending[[#This Row],[GDP per Capita]]</f>
        <v>5.3788696869164522E-2</v>
      </c>
      <c r="K79" t="str">
        <f>IF(healthspending[[#This Row],[Government Health Spending per Capita]]&gt;healthspending[[#This Row],[Private Health Spending per Capita]],"More Government Spending", "More Private Spending")</f>
        <v>More Government Spending</v>
      </c>
    </row>
    <row r="80" spans="1:11" x14ac:dyDescent="0.25">
      <c r="A80" t="s">
        <v>10</v>
      </c>
      <c r="B80">
        <v>2016</v>
      </c>
      <c r="C80" s="1">
        <v>5130.21</v>
      </c>
      <c r="D80" s="1">
        <v>163.46</v>
      </c>
      <c r="E80" s="1">
        <v>113.88</v>
      </c>
      <c r="F80" s="1">
        <v>3.02</v>
      </c>
      <c r="G80" s="1">
        <v>280.36</v>
      </c>
      <c r="H80" s="1">
        <f>MIN(healthspending[[#This Row],[Government Health Spending per Capita]:[Foreign Health Spending per Capita]])</f>
        <v>3.02</v>
      </c>
      <c r="I80" s="1">
        <f>MAX(healthspending[[#This Row],[Government Health Spending per Capita]:[Foreign Health Spending per Capita]])</f>
        <v>163.46</v>
      </c>
      <c r="J80" s="2">
        <f>healthspending[[#This Row],[Total Health Spending per Capita]]/healthspending[[#This Row],[GDP per Capita]]</f>
        <v>5.464883503794192E-2</v>
      </c>
      <c r="K80" t="str">
        <f>IF(healthspending[[#This Row],[Government Health Spending per Capita]]&gt;healthspending[[#This Row],[Private Health Spending per Capita]],"More Government Spending", "More Private Spending")</f>
        <v>More Government Spending</v>
      </c>
    </row>
    <row r="81" spans="1:11" x14ac:dyDescent="0.25">
      <c r="A81" t="s">
        <v>10</v>
      </c>
      <c r="B81">
        <v>2017</v>
      </c>
      <c r="C81" s="1">
        <v>5283.42</v>
      </c>
      <c r="D81" s="1">
        <v>165.01</v>
      </c>
      <c r="E81" s="1">
        <v>119.67</v>
      </c>
      <c r="F81" s="1">
        <v>2.99</v>
      </c>
      <c r="G81" s="1">
        <v>287.67</v>
      </c>
      <c r="H81" s="1">
        <f>MIN(healthspending[[#This Row],[Government Health Spending per Capita]:[Foreign Health Spending per Capita]])</f>
        <v>2.99</v>
      </c>
      <c r="I81" s="1">
        <f>MAX(healthspending[[#This Row],[Government Health Spending per Capita]:[Foreign Health Spending per Capita]])</f>
        <v>165.01</v>
      </c>
      <c r="J81" s="2">
        <f>healthspending[[#This Row],[Total Health Spending per Capita]]/healthspending[[#This Row],[GDP per Capita]]</f>
        <v>5.4447687293457649E-2</v>
      </c>
      <c r="K81" t="str">
        <f>IF(healthspending[[#This Row],[Government Health Spending per Capita]]&gt;healthspending[[#This Row],[Private Health Spending per Capita]],"More Government Spending", "More Private Spending")</f>
        <v>More Government Spending</v>
      </c>
    </row>
    <row r="82" spans="1:11" x14ac:dyDescent="0.25">
      <c r="A82" t="s">
        <v>10</v>
      </c>
      <c r="B82">
        <v>2018</v>
      </c>
      <c r="C82" s="1">
        <v>5550.32</v>
      </c>
      <c r="D82" s="1">
        <v>156.03</v>
      </c>
      <c r="E82" s="1">
        <v>117.59</v>
      </c>
      <c r="F82" s="1">
        <v>3.62</v>
      </c>
      <c r="G82" s="1">
        <v>277.25</v>
      </c>
      <c r="H82" s="1">
        <f>MIN(healthspending[[#This Row],[Government Health Spending per Capita]:[Foreign Health Spending per Capita]])</f>
        <v>3.62</v>
      </c>
      <c r="I82" s="1">
        <f>MAX(healthspending[[#This Row],[Government Health Spending per Capita]:[Foreign Health Spending per Capita]])</f>
        <v>156.03</v>
      </c>
      <c r="J82" s="2">
        <f>healthspending[[#This Row],[Total Health Spending per Capita]]/healthspending[[#This Row],[GDP per Capita]]</f>
        <v>4.9952074835324815E-2</v>
      </c>
      <c r="K82" t="str">
        <f>IF(healthspending[[#This Row],[Government Health Spending per Capita]]&gt;healthspending[[#This Row],[Private Health Spending per Capita]],"More Government Spending", "More Private Spending")</f>
        <v>More Government Spending</v>
      </c>
    </row>
    <row r="83" spans="1:11" x14ac:dyDescent="0.25">
      <c r="A83" t="s">
        <v>10</v>
      </c>
      <c r="B83">
        <v>2019</v>
      </c>
      <c r="C83" s="1">
        <v>5416.06</v>
      </c>
      <c r="D83" s="1">
        <v>157.62</v>
      </c>
      <c r="E83" s="1">
        <v>115.18</v>
      </c>
      <c r="F83" s="1">
        <v>3.8</v>
      </c>
      <c r="G83" s="1">
        <v>276.60000000000002</v>
      </c>
      <c r="H83" s="1">
        <f>MIN(healthspending[[#This Row],[Government Health Spending per Capita]:[Foreign Health Spending per Capita]])</f>
        <v>3.8</v>
      </c>
      <c r="I83" s="1">
        <f>MAX(healthspending[[#This Row],[Government Health Spending per Capita]:[Foreign Health Spending per Capita]])</f>
        <v>157.62</v>
      </c>
      <c r="J83" s="2">
        <f>healthspending[[#This Row],[Total Health Spending per Capita]]/healthspending[[#This Row],[GDP per Capita]]</f>
        <v>5.107033526216475E-2</v>
      </c>
      <c r="K83" t="str">
        <f>IF(healthspending[[#This Row],[Government Health Spending per Capita]]&gt;healthspending[[#This Row],[Private Health Spending per Capita]],"More Government Spending", "More Private Spending")</f>
        <v>More Government Spending</v>
      </c>
    </row>
    <row r="84" spans="1:11" x14ac:dyDescent="0.25">
      <c r="A84" t="s">
        <v>10</v>
      </c>
      <c r="B84">
        <v>2020</v>
      </c>
      <c r="C84" s="1">
        <v>4749.1400000000003</v>
      </c>
      <c r="D84" s="1">
        <v>168.87</v>
      </c>
      <c r="E84" s="1">
        <v>105.04</v>
      </c>
      <c r="F84" s="1">
        <v>3.4</v>
      </c>
      <c r="G84" s="1">
        <v>277.32</v>
      </c>
      <c r="H84" s="1">
        <f>MIN(healthspending[[#This Row],[Government Health Spending per Capita]:[Foreign Health Spending per Capita]])</f>
        <v>3.4</v>
      </c>
      <c r="I84" s="1">
        <f>MAX(healthspending[[#This Row],[Government Health Spending per Capita]:[Foreign Health Spending per Capita]])</f>
        <v>168.87</v>
      </c>
      <c r="J84" s="2">
        <f>healthspending[[#This Row],[Total Health Spending per Capita]]/healthspending[[#This Row],[GDP per Capita]]</f>
        <v>5.8393730233263282E-2</v>
      </c>
      <c r="K84" t="str">
        <f>IF(healthspending[[#This Row],[Government Health Spending per Capita]]&gt;healthspending[[#This Row],[Private Health Spending per Capita]],"More Government Spending", "More Private Spending")</f>
        <v>More Government Spending</v>
      </c>
    </row>
    <row r="85" spans="1:11" x14ac:dyDescent="0.25">
      <c r="A85" t="s">
        <v>10</v>
      </c>
      <c r="B85">
        <v>2021</v>
      </c>
      <c r="C85" s="1">
        <v>5622.19</v>
      </c>
      <c r="D85" s="1">
        <v>180.49</v>
      </c>
      <c r="E85" s="1">
        <v>109.54</v>
      </c>
      <c r="F85" s="1">
        <v>4.8600000000000003</v>
      </c>
      <c r="G85" s="1">
        <v>294.89</v>
      </c>
      <c r="H85" s="1">
        <f>MIN(healthspending[[#This Row],[Government Health Spending per Capita]:[Foreign Health Spending per Capita]])</f>
        <v>4.8600000000000003</v>
      </c>
      <c r="I85" s="1">
        <f>MAX(healthspending[[#This Row],[Government Health Spending per Capita]:[Foreign Health Spending per Capita]])</f>
        <v>180.49</v>
      </c>
      <c r="J85" s="2">
        <f>healthspending[[#This Row],[Total Health Spending per Capita]]/healthspending[[#This Row],[GDP per Capita]]</f>
        <v>5.245109112285426E-2</v>
      </c>
      <c r="K85" t="str">
        <f>IF(healthspending[[#This Row],[Government Health Spending per Capita]]&gt;healthspending[[#This Row],[Private Health Spending per Capita]],"More Government Spending", "More Private Spending")</f>
        <v>More Government Spending</v>
      </c>
    </row>
    <row r="86" spans="1:11" x14ac:dyDescent="0.25">
      <c r="A86" t="s">
        <v>10</v>
      </c>
      <c r="B86">
        <v>2022</v>
      </c>
      <c r="C86" s="1">
        <v>6436.74</v>
      </c>
      <c r="D86" s="1">
        <v>180.72</v>
      </c>
      <c r="E86" s="1">
        <v>118.19</v>
      </c>
      <c r="F86" s="1">
        <v>5.88</v>
      </c>
      <c r="G86" s="1">
        <v>304.77999999999997</v>
      </c>
      <c r="H86" s="1">
        <f>MIN(healthspending[[#This Row],[Government Health Spending per Capita]:[Foreign Health Spending per Capita]])</f>
        <v>5.88</v>
      </c>
      <c r="I86" s="1">
        <f>MAX(healthspending[[#This Row],[Government Health Spending per Capita]:[Foreign Health Spending per Capita]])</f>
        <v>180.72</v>
      </c>
      <c r="J86" s="2">
        <f>healthspending[[#This Row],[Total Health Spending per Capita]]/healthspending[[#This Row],[GDP per Capita]]</f>
        <v>4.735005608429111E-2</v>
      </c>
      <c r="K86" t="str">
        <f>IF(healthspending[[#This Row],[Government Health Spending per Capita]]&gt;healthspending[[#This Row],[Private Health Spending per Capita]],"More Government Spending", "More Private Spending")</f>
        <v>More Government Spending</v>
      </c>
    </row>
    <row r="87" spans="1:11" x14ac:dyDescent="0.25">
      <c r="A87" t="s">
        <v>10</v>
      </c>
      <c r="B87">
        <v>2023</v>
      </c>
      <c r="C87" s="1">
        <v>6144.7</v>
      </c>
      <c r="D87" s="1">
        <v>190.21</v>
      </c>
      <c r="E87" s="1">
        <v>115.95</v>
      </c>
      <c r="F87" s="1">
        <v>5.09</v>
      </c>
      <c r="G87" s="1">
        <v>310.97000000000003</v>
      </c>
      <c r="H87" s="1">
        <f>MIN(healthspending[[#This Row],[Government Health Spending per Capita]:[Foreign Health Spending per Capita]])</f>
        <v>5.09</v>
      </c>
      <c r="I87" s="1">
        <f>MAX(healthspending[[#This Row],[Government Health Spending per Capita]:[Foreign Health Spending per Capita]])</f>
        <v>190.21</v>
      </c>
      <c r="J87" s="2">
        <f>healthspending[[#This Row],[Total Health Spending per Capita]]/healthspending[[#This Row],[GDP per Capita]]</f>
        <v>5.0607840903542894E-2</v>
      </c>
      <c r="K87" t="str">
        <f>IF(healthspending[[#This Row],[Government Health Spending per Capita]]&gt;healthspending[[#This Row],[Private Health Spending per Capita]],"More Government Spending", "More Private Spending")</f>
        <v>More Government Spending</v>
      </c>
    </row>
    <row r="88" spans="1:11" x14ac:dyDescent="0.25">
      <c r="A88" t="s">
        <v>11</v>
      </c>
      <c r="B88">
        <v>2003</v>
      </c>
      <c r="C88" s="1">
        <v>38395.550000000003</v>
      </c>
      <c r="D88" s="1">
        <v>2506.85</v>
      </c>
      <c r="E88" s="1">
        <v>2910.95</v>
      </c>
      <c r="F88" s="1">
        <v>0</v>
      </c>
      <c r="G88" s="1">
        <v>5417.8</v>
      </c>
      <c r="H88" s="1">
        <f>MIN(healthspending[[#This Row],[Government Health Spending per Capita]:[Foreign Health Spending per Capita]])</f>
        <v>0</v>
      </c>
      <c r="I88" s="1">
        <f>MAX(healthspending[[#This Row],[Government Health Spending per Capita]:[Foreign Health Spending per Capita]])</f>
        <v>2910.95</v>
      </c>
      <c r="J88" s="2">
        <f>healthspending[[#This Row],[Total Health Spending per Capita]]/healthspending[[#This Row],[GDP per Capita]]</f>
        <v>0.14110489366606285</v>
      </c>
      <c r="K88" t="str">
        <f>IF(healthspending[[#This Row],[Government Health Spending per Capita]]&gt;healthspending[[#This Row],[Private Health Spending per Capita]],"More Government Spending", "More Private Spending")</f>
        <v>More Private Spending</v>
      </c>
    </row>
    <row r="89" spans="1:11" x14ac:dyDescent="0.25">
      <c r="A89" t="s">
        <v>11</v>
      </c>
      <c r="B89">
        <v>2004</v>
      </c>
      <c r="C89" s="1">
        <v>40788.49</v>
      </c>
      <c r="D89" s="1">
        <v>2694.85</v>
      </c>
      <c r="E89" s="1">
        <v>3064.67</v>
      </c>
      <c r="F89" s="1">
        <v>0</v>
      </c>
      <c r="G89" s="1">
        <v>5759.52</v>
      </c>
      <c r="H89" s="1">
        <f>MIN(healthspending[[#This Row],[Government Health Spending per Capita]:[Foreign Health Spending per Capita]])</f>
        <v>0</v>
      </c>
      <c r="I89" s="1">
        <f>MAX(healthspending[[#This Row],[Government Health Spending per Capita]:[Foreign Health Spending per Capita]])</f>
        <v>3064.67</v>
      </c>
      <c r="J89" s="2">
        <f>healthspending[[#This Row],[Total Health Spending per Capita]]/healthspending[[#This Row],[GDP per Capita]]</f>
        <v>0.14120454079079664</v>
      </c>
      <c r="K89" t="str">
        <f>IF(healthspending[[#This Row],[Government Health Spending per Capita]]&gt;healthspending[[#This Row],[Private Health Spending per Capita]],"More Government Spending", "More Private Spending")</f>
        <v>More Private Spending</v>
      </c>
    </row>
    <row r="90" spans="1:11" x14ac:dyDescent="0.25">
      <c r="A90" t="s">
        <v>11</v>
      </c>
      <c r="B90">
        <v>2005</v>
      </c>
      <c r="C90" s="1">
        <v>43368.6</v>
      </c>
      <c r="D90" s="1">
        <v>2870.72</v>
      </c>
      <c r="E90" s="1">
        <v>3247.01</v>
      </c>
      <c r="F90" s="1">
        <v>0</v>
      </c>
      <c r="G90" s="1">
        <v>6117.73</v>
      </c>
      <c r="H90" s="1">
        <f>MIN(healthspending[[#This Row],[Government Health Spending per Capita]:[Foreign Health Spending per Capita]])</f>
        <v>0</v>
      </c>
      <c r="I90" s="1">
        <f>MAX(healthspending[[#This Row],[Government Health Spending per Capita]:[Foreign Health Spending per Capita]])</f>
        <v>3247.01</v>
      </c>
      <c r="J90" s="2">
        <f>healthspending[[#This Row],[Total Health Spending per Capita]]/healthspending[[#This Row],[GDP per Capita]]</f>
        <v>0.14106358056289572</v>
      </c>
      <c r="K90" t="str">
        <f>IF(healthspending[[#This Row],[Government Health Spending per Capita]]&gt;healthspending[[#This Row],[Private Health Spending per Capita]],"More Government Spending", "More Private Spending")</f>
        <v>More Private Spending</v>
      </c>
    </row>
    <row r="91" spans="1:11" x14ac:dyDescent="0.25">
      <c r="A91" t="s">
        <v>11</v>
      </c>
      <c r="B91">
        <v>2006</v>
      </c>
      <c r="C91" s="1">
        <v>45741.33</v>
      </c>
      <c r="D91" s="1">
        <v>3097.2</v>
      </c>
      <c r="E91" s="1">
        <v>3405.69</v>
      </c>
      <c r="F91" s="1">
        <v>0</v>
      </c>
      <c r="G91" s="1">
        <v>6502.88</v>
      </c>
      <c r="H91" s="1">
        <f>MIN(healthspending[[#This Row],[Government Health Spending per Capita]:[Foreign Health Spending per Capita]])</f>
        <v>0</v>
      </c>
      <c r="I91" s="1">
        <f>MAX(healthspending[[#This Row],[Government Health Spending per Capita]:[Foreign Health Spending per Capita]])</f>
        <v>3405.69</v>
      </c>
      <c r="J91" s="2">
        <f>healthspending[[#This Row],[Total Health Spending per Capita]]/healthspending[[#This Row],[GDP per Capita]]</f>
        <v>0.14216639524911059</v>
      </c>
      <c r="K91" t="str">
        <f>IF(healthspending[[#This Row],[Government Health Spending per Capita]]&gt;healthspending[[#This Row],[Private Health Spending per Capita]],"More Government Spending", "More Private Spending")</f>
        <v>More Private Spending</v>
      </c>
    </row>
    <row r="92" spans="1:11" x14ac:dyDescent="0.25">
      <c r="A92" t="s">
        <v>11</v>
      </c>
      <c r="B92">
        <v>2007</v>
      </c>
      <c r="C92" s="1">
        <v>47727.77</v>
      </c>
      <c r="D92" s="1">
        <v>3276</v>
      </c>
      <c r="E92" s="1">
        <v>3585.79</v>
      </c>
      <c r="F92" s="1">
        <v>0</v>
      </c>
      <c r="G92" s="1">
        <v>6861.79</v>
      </c>
      <c r="H92" s="1">
        <f>MIN(healthspending[[#This Row],[Government Health Spending per Capita]:[Foreign Health Spending per Capita]])</f>
        <v>0</v>
      </c>
      <c r="I92" s="1">
        <f>MAX(healthspending[[#This Row],[Government Health Spending per Capita]:[Foreign Health Spending per Capita]])</f>
        <v>3585.79</v>
      </c>
      <c r="J92" s="2">
        <f>healthspending[[#This Row],[Total Health Spending per Capita]]/healthspending[[#This Row],[GDP per Capita]]</f>
        <v>0.14376934015563686</v>
      </c>
      <c r="K92" t="str">
        <f>IF(healthspending[[#This Row],[Government Health Spending per Capita]]&gt;healthspending[[#This Row],[Private Health Spending per Capita]],"More Government Spending", "More Private Spending")</f>
        <v>More Private Spending</v>
      </c>
    </row>
    <row r="93" spans="1:11" x14ac:dyDescent="0.25">
      <c r="A93" t="s">
        <v>11</v>
      </c>
      <c r="B93">
        <v>2008</v>
      </c>
      <c r="C93" s="1">
        <v>48398.38</v>
      </c>
      <c r="D93" s="1">
        <v>3459.62</v>
      </c>
      <c r="E93" s="1">
        <v>3618.44</v>
      </c>
      <c r="F93" s="1">
        <v>0</v>
      </c>
      <c r="G93" s="1">
        <v>7078.06</v>
      </c>
      <c r="H93" s="1">
        <f>MIN(healthspending[[#This Row],[Government Health Spending per Capita]:[Foreign Health Spending per Capita]])</f>
        <v>0</v>
      </c>
      <c r="I93" s="1">
        <f>MAX(healthspending[[#This Row],[Government Health Spending per Capita]:[Foreign Health Spending per Capita]])</f>
        <v>3618.44</v>
      </c>
      <c r="J93" s="2">
        <f>healthspending[[#This Row],[Total Health Spending per Capita]]/healthspending[[#This Row],[GDP per Capita]]</f>
        <v>0.14624580409509577</v>
      </c>
      <c r="K93" t="str">
        <f>IF(healthspending[[#This Row],[Government Health Spending per Capita]]&gt;healthspending[[#This Row],[Private Health Spending per Capita]],"More Government Spending", "More Private Spending")</f>
        <v>More Private Spending</v>
      </c>
    </row>
    <row r="94" spans="1:11" x14ac:dyDescent="0.25">
      <c r="A94" t="s">
        <v>11</v>
      </c>
      <c r="B94">
        <v>2009</v>
      </c>
      <c r="C94" s="1">
        <v>46581.42</v>
      </c>
      <c r="D94" s="1">
        <v>3637.04</v>
      </c>
      <c r="E94" s="1">
        <v>3655.81</v>
      </c>
      <c r="F94" s="1">
        <v>0</v>
      </c>
      <c r="G94" s="1">
        <v>7292.85</v>
      </c>
      <c r="H94" s="1">
        <f>MIN(healthspending[[#This Row],[Government Health Spending per Capita]:[Foreign Health Spending per Capita]])</f>
        <v>0</v>
      </c>
      <c r="I94" s="1">
        <f>MAX(healthspending[[#This Row],[Government Health Spending per Capita]:[Foreign Health Spending per Capita]])</f>
        <v>3655.81</v>
      </c>
      <c r="J94" s="2">
        <f>healthspending[[#This Row],[Total Health Spending per Capita]]/healthspending[[#This Row],[GDP per Capita]]</f>
        <v>0.15656134999748827</v>
      </c>
      <c r="K94" t="str">
        <f>IF(healthspending[[#This Row],[Government Health Spending per Capita]]&gt;healthspending[[#This Row],[Private Health Spending per Capita]],"More Government Spending", "More Private Spending")</f>
        <v>More Private Spending</v>
      </c>
    </row>
    <row r="95" spans="1:11" x14ac:dyDescent="0.25">
      <c r="A95" t="s">
        <v>11</v>
      </c>
      <c r="B95">
        <v>2010</v>
      </c>
      <c r="C95" s="1">
        <v>48545.81</v>
      </c>
      <c r="D95" s="1">
        <v>3807.14</v>
      </c>
      <c r="E95" s="1">
        <v>3754.12</v>
      </c>
      <c r="F95" s="1">
        <v>0</v>
      </c>
      <c r="G95" s="1">
        <v>7561.26</v>
      </c>
      <c r="H95" s="1">
        <f>MIN(healthspending[[#This Row],[Government Health Spending per Capita]:[Foreign Health Spending per Capita]])</f>
        <v>0</v>
      </c>
      <c r="I95" s="1">
        <f>MAX(healthspending[[#This Row],[Government Health Spending per Capita]:[Foreign Health Spending per Capita]])</f>
        <v>3807.14</v>
      </c>
      <c r="J95" s="2">
        <f>healthspending[[#This Row],[Total Health Spending per Capita]]/healthspending[[#This Row],[GDP per Capita]]</f>
        <v>0.15575515168044371</v>
      </c>
      <c r="K95" t="str">
        <f>IF(healthspending[[#This Row],[Government Health Spending per Capita]]&gt;healthspending[[#This Row],[Private Health Spending per Capita]],"More Government Spending", "More Private Spending")</f>
        <v>More Government Spending</v>
      </c>
    </row>
    <row r="96" spans="1:11" x14ac:dyDescent="0.25">
      <c r="A96" t="s">
        <v>11</v>
      </c>
      <c r="B96">
        <v>2011</v>
      </c>
      <c r="C96" s="1">
        <v>50252.02</v>
      </c>
      <c r="D96" s="1">
        <v>3924.41</v>
      </c>
      <c r="E96" s="1">
        <v>3831.89</v>
      </c>
      <c r="F96" s="1">
        <v>0</v>
      </c>
      <c r="G96" s="1">
        <v>7756.31</v>
      </c>
      <c r="H96" s="1">
        <f>MIN(healthspending[[#This Row],[Government Health Spending per Capita]:[Foreign Health Spending per Capita]])</f>
        <v>0</v>
      </c>
      <c r="I96" s="1">
        <f>MAX(healthspending[[#This Row],[Government Health Spending per Capita]:[Foreign Health Spending per Capita]])</f>
        <v>3924.41</v>
      </c>
      <c r="J96" s="2">
        <f>healthspending[[#This Row],[Total Health Spending per Capita]]/healthspending[[#This Row],[GDP per Capita]]</f>
        <v>0.15434822321570357</v>
      </c>
      <c r="K96" t="str">
        <f>IF(healthspending[[#This Row],[Government Health Spending per Capita]]&gt;healthspending[[#This Row],[Private Health Spending per Capita]],"More Government Spending", "More Private Spending")</f>
        <v>More Government Spending</v>
      </c>
    </row>
    <row r="97" spans="1:11" x14ac:dyDescent="0.25">
      <c r="A97" t="s">
        <v>11</v>
      </c>
      <c r="B97">
        <v>2012</v>
      </c>
      <c r="C97" s="1">
        <v>51812.87</v>
      </c>
      <c r="D97" s="1">
        <v>4021.81</v>
      </c>
      <c r="E97" s="1">
        <v>3967.62</v>
      </c>
      <c r="F97" s="1">
        <v>0</v>
      </c>
      <c r="G97" s="1">
        <v>7989.43</v>
      </c>
      <c r="H97" s="1">
        <f>MIN(healthspending[[#This Row],[Government Health Spending per Capita]:[Foreign Health Spending per Capita]])</f>
        <v>0</v>
      </c>
      <c r="I97" s="1">
        <f>MAX(healthspending[[#This Row],[Government Health Spending per Capita]:[Foreign Health Spending per Capita]])</f>
        <v>4021.81</v>
      </c>
      <c r="J97" s="2">
        <f>healthspending[[#This Row],[Total Health Spending per Capita]]/healthspending[[#This Row],[GDP per Capita]]</f>
        <v>0.15419778908213344</v>
      </c>
      <c r="K97" t="str">
        <f>IF(healthspending[[#This Row],[Government Health Spending per Capita]]&gt;healthspending[[#This Row],[Private Health Spending per Capita]],"More Government Spending", "More Private Spending")</f>
        <v>More Government Spending</v>
      </c>
    </row>
    <row r="98" spans="1:11" x14ac:dyDescent="0.25">
      <c r="A98" t="s">
        <v>11</v>
      </c>
      <c r="B98">
        <v>2013</v>
      </c>
      <c r="C98" s="1">
        <v>53240.37</v>
      </c>
      <c r="D98" s="1">
        <v>4136.57</v>
      </c>
      <c r="E98" s="1">
        <v>3981.3</v>
      </c>
      <c r="F98" s="1">
        <v>0</v>
      </c>
      <c r="G98" s="1">
        <v>8117.87</v>
      </c>
      <c r="H98" s="1">
        <f>MIN(healthspending[[#This Row],[Government Health Spending per Capita]:[Foreign Health Spending per Capita]])</f>
        <v>0</v>
      </c>
      <c r="I98" s="1">
        <f>MAX(healthspending[[#This Row],[Government Health Spending per Capita]:[Foreign Health Spending per Capita]])</f>
        <v>4136.57</v>
      </c>
      <c r="J98" s="2">
        <f>healthspending[[#This Row],[Total Health Spending per Capita]]/healthspending[[#This Row],[GDP per Capita]]</f>
        <v>0.15247583741435305</v>
      </c>
      <c r="K98" t="str">
        <f>IF(healthspending[[#This Row],[Government Health Spending per Capita]]&gt;healthspending[[#This Row],[Private Health Spending per Capita]],"More Government Spending", "More Private Spending")</f>
        <v>More Government Spending</v>
      </c>
    </row>
    <row r="99" spans="1:11" x14ac:dyDescent="0.25">
      <c r="A99" t="s">
        <v>11</v>
      </c>
      <c r="B99">
        <v>2014</v>
      </c>
      <c r="C99" s="1">
        <v>54742.84</v>
      </c>
      <c r="D99" s="1">
        <v>4389.88</v>
      </c>
      <c r="E99" s="1">
        <v>4048.17</v>
      </c>
      <c r="F99" s="1">
        <v>0</v>
      </c>
      <c r="G99" s="1">
        <v>8438.0499999999993</v>
      </c>
      <c r="H99" s="1">
        <f>MIN(healthspending[[#This Row],[Government Health Spending per Capita]:[Foreign Health Spending per Capita]])</f>
        <v>0</v>
      </c>
      <c r="I99" s="1">
        <f>MAX(healthspending[[#This Row],[Government Health Spending per Capita]:[Foreign Health Spending per Capita]])</f>
        <v>4389.88</v>
      </c>
      <c r="J99" s="2">
        <f>healthspending[[#This Row],[Total Health Spending per Capita]]/healthspending[[#This Row],[GDP per Capita]]</f>
        <v>0.15413979252811874</v>
      </c>
      <c r="K99" t="str">
        <f>IF(healthspending[[#This Row],[Government Health Spending per Capita]]&gt;healthspending[[#This Row],[Private Health Spending per Capita]],"More Government Spending", "More Private Spending")</f>
        <v>More Government Spending</v>
      </c>
    </row>
    <row r="100" spans="1:11" x14ac:dyDescent="0.25">
      <c r="A100" t="s">
        <v>11</v>
      </c>
      <c r="B100">
        <v>2015</v>
      </c>
      <c r="C100" s="1">
        <v>55534.46</v>
      </c>
      <c r="D100" s="1">
        <v>4586.97</v>
      </c>
      <c r="E100" s="1">
        <v>4160.3500000000004</v>
      </c>
      <c r="F100" s="1">
        <v>0</v>
      </c>
      <c r="G100" s="1">
        <v>8747.33</v>
      </c>
      <c r="H100" s="1">
        <f>MIN(healthspending[[#This Row],[Government Health Spending per Capita]:[Foreign Health Spending per Capita]])</f>
        <v>0</v>
      </c>
      <c r="I100" s="1">
        <f>MAX(healthspending[[#This Row],[Government Health Spending per Capita]:[Foreign Health Spending per Capita]])</f>
        <v>4586.97</v>
      </c>
      <c r="J100" s="2">
        <f>healthspending[[#This Row],[Total Health Spending per Capita]]/healthspending[[#This Row],[GDP per Capita]]</f>
        <v>0.15751175036184739</v>
      </c>
      <c r="K100" t="str">
        <f>IF(healthspending[[#This Row],[Government Health Spending per Capita]]&gt;healthspending[[#This Row],[Private Health Spending per Capita]],"More Government Spending", "More Private Spending")</f>
        <v>More Government Spending</v>
      </c>
    </row>
    <row r="101" spans="1:11" x14ac:dyDescent="0.25">
      <c r="A101" t="s">
        <v>11</v>
      </c>
      <c r="B101">
        <v>2016</v>
      </c>
      <c r="C101" s="1">
        <v>56416.79</v>
      </c>
      <c r="D101" s="1">
        <v>4724.51</v>
      </c>
      <c r="E101" s="1">
        <v>4321.38</v>
      </c>
      <c r="F101" s="1">
        <v>0</v>
      </c>
      <c r="G101" s="1">
        <v>9045.8799999999992</v>
      </c>
      <c r="H101" s="1">
        <f>MIN(healthspending[[#This Row],[Government Health Spending per Capita]:[Foreign Health Spending per Capita]])</f>
        <v>0</v>
      </c>
      <c r="I101" s="1">
        <f>MAX(healthspending[[#This Row],[Government Health Spending per Capita]:[Foreign Health Spending per Capita]])</f>
        <v>4724.51</v>
      </c>
      <c r="J101" s="2">
        <f>healthspending[[#This Row],[Total Health Spending per Capita]]/healthspending[[#This Row],[GDP per Capita]]</f>
        <v>0.16034021077767804</v>
      </c>
      <c r="K101" t="str">
        <f>IF(healthspending[[#This Row],[Government Health Spending per Capita]]&gt;healthspending[[#This Row],[Private Health Spending per Capita]],"More Government Spending", "More Private Spending")</f>
        <v>More Government Spending</v>
      </c>
    </row>
    <row r="102" spans="1:11" x14ac:dyDescent="0.25">
      <c r="A102" t="s">
        <v>11</v>
      </c>
      <c r="B102">
        <v>2017</v>
      </c>
      <c r="C102" s="1">
        <v>58555.9</v>
      </c>
      <c r="D102" s="1">
        <v>4872.21</v>
      </c>
      <c r="E102" s="1">
        <v>4454.49</v>
      </c>
      <c r="F102" s="1">
        <v>0</v>
      </c>
      <c r="G102" s="1">
        <v>9326.7099999999991</v>
      </c>
      <c r="H102" s="1">
        <f>MIN(healthspending[[#This Row],[Government Health Spending per Capita]:[Foreign Health Spending per Capita]])</f>
        <v>0</v>
      </c>
      <c r="I102" s="1">
        <f>MAX(healthspending[[#This Row],[Government Health Spending per Capita]:[Foreign Health Spending per Capita]])</f>
        <v>4872.21</v>
      </c>
      <c r="J102" s="2">
        <f>healthspending[[#This Row],[Total Health Spending per Capita]]/healthspending[[#This Row],[GDP per Capita]]</f>
        <v>0.15927874048558727</v>
      </c>
      <c r="K102" t="str">
        <f>IF(healthspending[[#This Row],[Government Health Spending per Capita]]&gt;healthspending[[#This Row],[Private Health Spending per Capita]],"More Government Spending", "More Private Spending")</f>
        <v>More Government Spending</v>
      </c>
    </row>
    <row r="103" spans="1:11" x14ac:dyDescent="0.25">
      <c r="A103" t="s">
        <v>11</v>
      </c>
      <c r="B103">
        <v>2018</v>
      </c>
      <c r="C103" s="1">
        <v>61228.2</v>
      </c>
      <c r="D103" s="1">
        <v>5077.53</v>
      </c>
      <c r="E103" s="1">
        <v>4583</v>
      </c>
      <c r="F103" s="1">
        <v>0</v>
      </c>
      <c r="G103" s="1">
        <v>9660.5400000000009</v>
      </c>
      <c r="H103" s="1">
        <f>MIN(healthspending[[#This Row],[Government Health Spending per Capita]:[Foreign Health Spending per Capita]])</f>
        <v>0</v>
      </c>
      <c r="I103" s="1">
        <f>MAX(healthspending[[#This Row],[Government Health Spending per Capita]:[Foreign Health Spending per Capita]])</f>
        <v>5077.53</v>
      </c>
      <c r="J103" s="2">
        <f>healthspending[[#This Row],[Total Health Spending per Capita]]/healthspending[[#This Row],[GDP per Capita]]</f>
        <v>0.15777925857693026</v>
      </c>
      <c r="K103" t="str">
        <f>IF(healthspending[[#This Row],[Government Health Spending per Capita]]&gt;healthspending[[#This Row],[Private Health Spending per Capita]],"More Government Spending", "More Private Spending")</f>
        <v>More Government Spending</v>
      </c>
    </row>
    <row r="104" spans="1:11" x14ac:dyDescent="0.25">
      <c r="A104" t="s">
        <v>11</v>
      </c>
      <c r="B104">
        <v>2019</v>
      </c>
      <c r="C104" s="1">
        <v>63306.81</v>
      </c>
      <c r="D104" s="1">
        <v>5283.98</v>
      </c>
      <c r="E104" s="1">
        <v>4708.75</v>
      </c>
      <c r="F104" s="1">
        <v>0</v>
      </c>
      <c r="G104" s="1">
        <v>9992.73</v>
      </c>
      <c r="H104" s="1">
        <f>MIN(healthspending[[#This Row],[Government Health Spending per Capita]:[Foreign Health Spending per Capita]])</f>
        <v>0</v>
      </c>
      <c r="I104" s="1">
        <f>MAX(healthspending[[#This Row],[Government Health Spending per Capita]:[Foreign Health Spending per Capita]])</f>
        <v>5283.98</v>
      </c>
      <c r="J104" s="2">
        <f>healthspending[[#This Row],[Total Health Spending per Capita]]/healthspending[[#This Row],[GDP per Capita]]</f>
        <v>0.1578460516333077</v>
      </c>
      <c r="K104" t="str">
        <f>IF(healthspending[[#This Row],[Government Health Spending per Capita]]&gt;healthspending[[#This Row],[Private Health Spending per Capita]],"More Government Spending", "More Private Spending")</f>
        <v>More Government Spending</v>
      </c>
    </row>
    <row r="105" spans="1:11" x14ac:dyDescent="0.25">
      <c r="A105" t="s">
        <v>11</v>
      </c>
      <c r="B105">
        <v>2020</v>
      </c>
      <c r="C105" s="1">
        <v>62319.87</v>
      </c>
      <c r="D105" s="1">
        <v>6377.89</v>
      </c>
      <c r="E105" s="1">
        <v>4653.03</v>
      </c>
      <c r="F105" s="1">
        <v>0</v>
      </c>
      <c r="G105" s="1">
        <v>11030.92</v>
      </c>
      <c r="H105" s="1">
        <f>MIN(healthspending[[#This Row],[Government Health Spending per Capita]:[Foreign Health Spending per Capita]])</f>
        <v>0</v>
      </c>
      <c r="I105" s="1">
        <f>MAX(healthspending[[#This Row],[Government Health Spending per Capita]:[Foreign Health Spending per Capita]])</f>
        <v>6377.89</v>
      </c>
      <c r="J105" s="2">
        <f>healthspending[[#This Row],[Total Health Spending per Capita]]/healthspending[[#This Row],[GDP per Capita]]</f>
        <v>0.17700486217317205</v>
      </c>
      <c r="K105" t="str">
        <f>IF(healthspending[[#This Row],[Government Health Spending per Capita]]&gt;healthspending[[#This Row],[Private Health Spending per Capita]],"More Government Spending", "More Private Spending")</f>
        <v>More Government Spending</v>
      </c>
    </row>
    <row r="106" spans="1:11" x14ac:dyDescent="0.25">
      <c r="A106" t="s">
        <v>11</v>
      </c>
      <c r="B106">
        <v>2021</v>
      </c>
      <c r="C106" s="1">
        <v>69532.899999999994</v>
      </c>
      <c r="D106" s="1">
        <v>6495.82</v>
      </c>
      <c r="E106" s="1">
        <v>5009.26</v>
      </c>
      <c r="F106" s="1">
        <v>0</v>
      </c>
      <c r="G106" s="1">
        <v>11505.08</v>
      </c>
      <c r="H106" s="1">
        <f>MIN(healthspending[[#This Row],[Government Health Spending per Capita]:[Foreign Health Spending per Capita]])</f>
        <v>0</v>
      </c>
      <c r="I106" s="1">
        <f>MAX(healthspending[[#This Row],[Government Health Spending per Capita]:[Foreign Health Spending per Capita]])</f>
        <v>6495.82</v>
      </c>
      <c r="J106" s="2">
        <f>healthspending[[#This Row],[Total Health Spending per Capita]]/healthspending[[#This Row],[GDP per Capita]]</f>
        <v>0.16546239262277282</v>
      </c>
      <c r="K106" t="str">
        <f>IF(healthspending[[#This Row],[Government Health Spending per Capita]]&gt;healthspending[[#This Row],[Private Health Spending per Capita]],"More Government Spending", "More Private Spending")</f>
        <v>More Government Spending</v>
      </c>
    </row>
    <row r="107" spans="1:11" x14ac:dyDescent="0.25">
      <c r="A107" t="s">
        <v>11</v>
      </c>
      <c r="B107">
        <v>2022</v>
      </c>
      <c r="C107" s="1">
        <v>75769.7</v>
      </c>
      <c r="D107" s="1">
        <v>6682.78</v>
      </c>
      <c r="E107" s="1">
        <v>5241.91</v>
      </c>
      <c r="F107" s="1">
        <v>0</v>
      </c>
      <c r="G107" s="1">
        <v>11924.7</v>
      </c>
      <c r="H107" s="1">
        <f>MIN(healthspending[[#This Row],[Government Health Spending per Capita]:[Foreign Health Spending per Capita]])</f>
        <v>0</v>
      </c>
      <c r="I107" s="1">
        <f>MAX(healthspending[[#This Row],[Government Health Spending per Capita]:[Foreign Health Spending per Capita]])</f>
        <v>6682.78</v>
      </c>
      <c r="J107" s="2">
        <f>healthspending[[#This Row],[Total Health Spending per Capita]]/healthspending[[#This Row],[GDP per Capita]]</f>
        <v>0.15738085276832298</v>
      </c>
      <c r="K107" t="str">
        <f>IF(healthspending[[#This Row],[Government Health Spending per Capita]]&gt;healthspending[[#This Row],[Private Health Spending per Capita]],"More Government Spending", "More Private Spending")</f>
        <v>More Government Spending</v>
      </c>
    </row>
    <row r="108" spans="1:11" x14ac:dyDescent="0.25">
      <c r="A108" t="s">
        <v>11</v>
      </c>
      <c r="B108">
        <v>2023</v>
      </c>
      <c r="C108" s="1">
        <v>79647.64</v>
      </c>
      <c r="D108" s="1">
        <v>6958.99</v>
      </c>
      <c r="E108" s="1">
        <v>5739.74</v>
      </c>
      <c r="F108" s="1">
        <v>0</v>
      </c>
      <c r="G108" s="1">
        <v>12698.73</v>
      </c>
      <c r="H108" s="1">
        <f>MIN(healthspending[[#This Row],[Government Health Spending per Capita]:[Foreign Health Spending per Capita]])</f>
        <v>0</v>
      </c>
      <c r="I108" s="1">
        <f>MAX(healthspending[[#This Row],[Government Health Spending per Capita]:[Foreign Health Spending per Capita]])</f>
        <v>6958.99</v>
      </c>
      <c r="J108" s="2">
        <f>healthspending[[#This Row],[Total Health Spending per Capita]]/healthspending[[#This Row],[GDP per Capita]]</f>
        <v>0.15943636245844822</v>
      </c>
      <c r="K108" t="str">
        <f>IF(healthspending[[#This Row],[Government Health Spending per Capita]]&gt;healthspending[[#This Row],[Private Health Spending per Capita]],"More Government Spending", "More Private Spending")</f>
        <v>More Government Spending</v>
      </c>
    </row>
    <row r="109" spans="1:11" x14ac:dyDescent="0.25">
      <c r="A109" t="s">
        <v>12</v>
      </c>
      <c r="B109">
        <v>2003</v>
      </c>
      <c r="C109" s="1">
        <v>532.66</v>
      </c>
      <c r="D109" s="1">
        <v>4.1900000000000004</v>
      </c>
      <c r="E109" s="1">
        <v>16.11</v>
      </c>
      <c r="F109" s="1">
        <v>0.45</v>
      </c>
      <c r="G109" s="1">
        <v>20.74</v>
      </c>
      <c r="H109" s="1">
        <f>MIN(healthspending[[#This Row],[Government Health Spending per Capita]:[Foreign Health Spending per Capita]])</f>
        <v>0.45</v>
      </c>
      <c r="I109" s="1">
        <f>MAX(healthspending[[#This Row],[Government Health Spending per Capita]:[Foreign Health Spending per Capita]])</f>
        <v>16.11</v>
      </c>
      <c r="J109" s="2">
        <f>healthspending[[#This Row],[Total Health Spending per Capita]]/healthspending[[#This Row],[GDP per Capita]]</f>
        <v>3.8936657530131792E-2</v>
      </c>
      <c r="K109" t="str">
        <f>IF(healthspending[[#This Row],[Government Health Spending per Capita]]&gt;healthspending[[#This Row],[Private Health Spending per Capita]],"More Government Spending", "More Private Spending")</f>
        <v>More Private Spending</v>
      </c>
    </row>
    <row r="110" spans="1:11" x14ac:dyDescent="0.25">
      <c r="A110" t="s">
        <v>12</v>
      </c>
      <c r="B110">
        <v>2004</v>
      </c>
      <c r="C110" s="1">
        <v>606.48</v>
      </c>
      <c r="D110" s="1">
        <v>4.59</v>
      </c>
      <c r="E110" s="1">
        <v>18.350000000000001</v>
      </c>
      <c r="F110" s="1">
        <v>0.67</v>
      </c>
      <c r="G110" s="1">
        <v>23.61</v>
      </c>
      <c r="H110" s="1">
        <f>MIN(healthspending[[#This Row],[Government Health Spending per Capita]:[Foreign Health Spending per Capita]])</f>
        <v>0.67</v>
      </c>
      <c r="I110" s="1">
        <f>MAX(healthspending[[#This Row],[Government Health Spending per Capita]:[Foreign Health Spending per Capita]])</f>
        <v>18.350000000000001</v>
      </c>
      <c r="J110" s="2">
        <f>healthspending[[#This Row],[Total Health Spending per Capita]]/healthspending[[#This Row],[GDP per Capita]]</f>
        <v>3.8929560743965176E-2</v>
      </c>
      <c r="K110" t="str">
        <f>IF(healthspending[[#This Row],[Government Health Spending per Capita]]&gt;healthspending[[#This Row],[Private Health Spending per Capita]],"More Government Spending", "More Private Spending")</f>
        <v>More Private Spending</v>
      </c>
    </row>
    <row r="111" spans="1:11" x14ac:dyDescent="0.25">
      <c r="A111" t="s">
        <v>12</v>
      </c>
      <c r="B111">
        <v>2005</v>
      </c>
      <c r="C111" s="1">
        <v>686.34</v>
      </c>
      <c r="D111" s="1">
        <v>5.54</v>
      </c>
      <c r="E111" s="1">
        <v>19.899999999999999</v>
      </c>
      <c r="F111" s="1">
        <v>0.55000000000000004</v>
      </c>
      <c r="G111" s="1">
        <v>26</v>
      </c>
      <c r="H111" s="1">
        <f>MIN(healthspending[[#This Row],[Government Health Spending per Capita]:[Foreign Health Spending per Capita]])</f>
        <v>0.55000000000000004</v>
      </c>
      <c r="I111" s="1">
        <f>MAX(healthspending[[#This Row],[Government Health Spending per Capita]:[Foreign Health Spending per Capita]])</f>
        <v>19.899999999999999</v>
      </c>
      <c r="J111" s="2">
        <f>healthspending[[#This Row],[Total Health Spending per Capita]]/healthspending[[#This Row],[GDP per Capita]]</f>
        <v>3.7882099251100039E-2</v>
      </c>
      <c r="K111" t="str">
        <f>IF(healthspending[[#This Row],[Government Health Spending per Capita]]&gt;healthspending[[#This Row],[Private Health Spending per Capita]],"More Government Spending", "More Private Spending")</f>
        <v>More Private Spending</v>
      </c>
    </row>
    <row r="112" spans="1:11" x14ac:dyDescent="0.25">
      <c r="A112" t="s">
        <v>12</v>
      </c>
      <c r="B112">
        <v>2006</v>
      </c>
      <c r="C112" s="1">
        <v>769.38</v>
      </c>
      <c r="D112" s="1">
        <v>6.05</v>
      </c>
      <c r="E112" s="1">
        <v>21.2</v>
      </c>
      <c r="F112" s="1">
        <v>0.56999999999999995</v>
      </c>
      <c r="G112" s="1">
        <v>27.82</v>
      </c>
      <c r="H112" s="1">
        <f>MIN(healthspending[[#This Row],[Government Health Spending per Capita]:[Foreign Health Spending per Capita]])</f>
        <v>0.56999999999999995</v>
      </c>
      <c r="I112" s="1">
        <f>MAX(healthspending[[#This Row],[Government Health Spending per Capita]:[Foreign Health Spending per Capita]])</f>
        <v>21.2</v>
      </c>
      <c r="J112" s="2">
        <f>healthspending[[#This Row],[Total Health Spending per Capita]]/healthspending[[#This Row],[GDP per Capita]]</f>
        <v>3.6158985156879563E-2</v>
      </c>
      <c r="K112" t="str">
        <f>IF(healthspending[[#This Row],[Government Health Spending per Capita]]&gt;healthspending[[#This Row],[Private Health Spending per Capita]],"More Government Spending", "More Private Spending")</f>
        <v>More Private Spending</v>
      </c>
    </row>
    <row r="113" spans="1:11" x14ac:dyDescent="0.25">
      <c r="A113" t="s">
        <v>12</v>
      </c>
      <c r="B113">
        <v>2007</v>
      </c>
      <c r="C113" s="1">
        <v>967.7</v>
      </c>
      <c r="D113" s="1">
        <v>7.38</v>
      </c>
      <c r="E113" s="1">
        <v>25.59</v>
      </c>
      <c r="F113" s="1">
        <v>0.65</v>
      </c>
      <c r="G113" s="1">
        <v>33.619999999999997</v>
      </c>
      <c r="H113" s="1">
        <f>MIN(healthspending[[#This Row],[Government Health Spending per Capita]:[Foreign Health Spending per Capita]])</f>
        <v>0.65</v>
      </c>
      <c r="I113" s="1">
        <f>MAX(healthspending[[#This Row],[Government Health Spending per Capita]:[Foreign Health Spending per Capita]])</f>
        <v>25.59</v>
      </c>
      <c r="J113" s="2">
        <f>healthspending[[#This Row],[Total Health Spending per Capita]]/healthspending[[#This Row],[GDP per Capita]]</f>
        <v>3.474217216079363E-2</v>
      </c>
      <c r="K113" t="str">
        <f>IF(healthspending[[#This Row],[Government Health Spending per Capita]]&gt;healthspending[[#This Row],[Private Health Spending per Capita]],"More Government Spending", "More Private Spending")</f>
        <v>More Private Spending</v>
      </c>
    </row>
    <row r="114" spans="1:11" x14ac:dyDescent="0.25">
      <c r="A114" t="s">
        <v>12</v>
      </c>
      <c r="B114">
        <v>2008</v>
      </c>
      <c r="C114" s="1">
        <v>958.28</v>
      </c>
      <c r="D114" s="1">
        <v>8.43</v>
      </c>
      <c r="E114" s="1">
        <v>26.66</v>
      </c>
      <c r="F114" s="1">
        <v>0.81</v>
      </c>
      <c r="G114" s="1">
        <v>35.9</v>
      </c>
      <c r="H114" s="1">
        <f>MIN(healthspending[[#This Row],[Government Health Spending per Capita]:[Foreign Health Spending per Capita]])</f>
        <v>0.81</v>
      </c>
      <c r="I114" s="1">
        <f>MAX(healthspending[[#This Row],[Government Health Spending per Capita]:[Foreign Health Spending per Capita]])</f>
        <v>26.66</v>
      </c>
      <c r="J114" s="2">
        <f>healthspending[[#This Row],[Total Health Spending per Capita]]/healthspending[[#This Row],[GDP per Capita]]</f>
        <v>3.7462954460074298E-2</v>
      </c>
      <c r="K114" t="str">
        <f>IF(healthspending[[#This Row],[Government Health Spending per Capita]]&gt;healthspending[[#This Row],[Private Health Spending per Capita]],"More Government Spending", "More Private Spending")</f>
        <v>More Private Spending</v>
      </c>
    </row>
    <row r="115" spans="1:11" x14ac:dyDescent="0.25">
      <c r="A115" t="s">
        <v>12</v>
      </c>
      <c r="B115">
        <v>2009</v>
      </c>
      <c r="C115" s="1">
        <v>1054.44</v>
      </c>
      <c r="D115" s="1">
        <v>9.5299999999999994</v>
      </c>
      <c r="E115" s="1">
        <v>26.49</v>
      </c>
      <c r="F115" s="1">
        <v>0.59</v>
      </c>
      <c r="G115" s="1">
        <v>36.61</v>
      </c>
      <c r="H115" s="1">
        <f>MIN(healthspending[[#This Row],[Government Health Spending per Capita]:[Foreign Health Spending per Capita]])</f>
        <v>0.59</v>
      </c>
      <c r="I115" s="1">
        <f>MAX(healthspending[[#This Row],[Government Health Spending per Capita]:[Foreign Health Spending per Capita]])</f>
        <v>26.49</v>
      </c>
      <c r="J115" s="2">
        <f>healthspending[[#This Row],[Total Health Spending per Capita]]/healthspending[[#This Row],[GDP per Capita]]</f>
        <v>3.471985129547437E-2</v>
      </c>
      <c r="K115" t="str">
        <f>IF(healthspending[[#This Row],[Government Health Spending per Capita]]&gt;healthspending[[#This Row],[Private Health Spending per Capita]],"More Government Spending", "More Private Spending")</f>
        <v>More Private Spending</v>
      </c>
    </row>
    <row r="116" spans="1:11" x14ac:dyDescent="0.25">
      <c r="A116" t="s">
        <v>12</v>
      </c>
      <c r="B116">
        <v>2010</v>
      </c>
      <c r="C116" s="1">
        <v>1294.03</v>
      </c>
      <c r="D116" s="1">
        <v>11.37</v>
      </c>
      <c r="E116" s="1">
        <v>30.95</v>
      </c>
      <c r="F116" s="1">
        <v>0.67</v>
      </c>
      <c r="G116" s="1">
        <v>42.99</v>
      </c>
      <c r="H116" s="1">
        <f>MIN(healthspending[[#This Row],[Government Health Spending per Capita]:[Foreign Health Spending per Capita]])</f>
        <v>0.67</v>
      </c>
      <c r="I116" s="1">
        <f>MAX(healthspending[[#This Row],[Government Health Spending per Capita]:[Foreign Health Spending per Capita]])</f>
        <v>30.95</v>
      </c>
      <c r="J116" s="2">
        <f>healthspending[[#This Row],[Total Health Spending per Capita]]/healthspending[[#This Row],[GDP per Capita]]</f>
        <v>3.3221795476148161E-2</v>
      </c>
      <c r="K116" t="str">
        <f>IF(healthspending[[#This Row],[Government Health Spending per Capita]]&gt;healthspending[[#This Row],[Private Health Spending per Capita]],"More Government Spending", "More Private Spending")</f>
        <v>More Private Spending</v>
      </c>
    </row>
    <row r="117" spans="1:11" x14ac:dyDescent="0.25">
      <c r="A117" t="s">
        <v>12</v>
      </c>
      <c r="B117">
        <v>2011</v>
      </c>
      <c r="C117" s="1">
        <v>1397.01</v>
      </c>
      <c r="D117" s="1">
        <v>13.39</v>
      </c>
      <c r="E117" s="1">
        <v>32.340000000000003</v>
      </c>
      <c r="F117" s="1">
        <v>0.65</v>
      </c>
      <c r="G117" s="1">
        <v>46.37</v>
      </c>
      <c r="H117" s="1">
        <f>MIN(healthspending[[#This Row],[Government Health Spending per Capita]:[Foreign Health Spending per Capita]])</f>
        <v>0.65</v>
      </c>
      <c r="I117" s="1">
        <f>MAX(healthspending[[#This Row],[Government Health Spending per Capita]:[Foreign Health Spending per Capita]])</f>
        <v>32.340000000000003</v>
      </c>
      <c r="J117" s="2">
        <f>healthspending[[#This Row],[Total Health Spending per Capita]]/healthspending[[#This Row],[GDP per Capita]]</f>
        <v>3.3192317878898502E-2</v>
      </c>
      <c r="K117" t="str">
        <f>IF(healthspending[[#This Row],[Government Health Spending per Capita]]&gt;healthspending[[#This Row],[Private Health Spending per Capita]],"More Government Spending", "More Private Spending")</f>
        <v>More Private Spending</v>
      </c>
    </row>
    <row r="118" spans="1:11" x14ac:dyDescent="0.25">
      <c r="A118" t="s">
        <v>12</v>
      </c>
      <c r="B118">
        <v>2012</v>
      </c>
      <c r="C118" s="1">
        <v>1387.18</v>
      </c>
      <c r="D118" s="1">
        <v>13.06</v>
      </c>
      <c r="E118" s="1">
        <v>32.840000000000003</v>
      </c>
      <c r="F118" s="1">
        <v>0.71</v>
      </c>
      <c r="G118" s="1">
        <v>46.62</v>
      </c>
      <c r="H118" s="1">
        <f>MIN(healthspending[[#This Row],[Government Health Spending per Capita]:[Foreign Health Spending per Capita]])</f>
        <v>0.71</v>
      </c>
      <c r="I118" s="1">
        <f>MAX(healthspending[[#This Row],[Government Health Spending per Capita]:[Foreign Health Spending per Capita]])</f>
        <v>32.840000000000003</v>
      </c>
      <c r="J118" s="2">
        <f>healthspending[[#This Row],[Total Health Spending per Capita]]/healthspending[[#This Row],[GDP per Capita]]</f>
        <v>3.3607750976801853E-2</v>
      </c>
      <c r="K118" t="str">
        <f>IF(healthspending[[#This Row],[Government Health Spending per Capita]]&gt;healthspending[[#This Row],[Private Health Spending per Capita]],"More Government Spending", "More Private Spending")</f>
        <v>More Private Spending</v>
      </c>
    </row>
    <row r="119" spans="1:11" x14ac:dyDescent="0.25">
      <c r="A119" t="s">
        <v>12</v>
      </c>
      <c r="B119">
        <v>2013</v>
      </c>
      <c r="C119" s="1">
        <v>1405.84</v>
      </c>
      <c r="D119" s="1">
        <v>12.64</v>
      </c>
      <c r="E119" s="1">
        <v>40.26</v>
      </c>
      <c r="F119" s="1">
        <v>0.48</v>
      </c>
      <c r="G119" s="1">
        <v>53.37</v>
      </c>
      <c r="H119" s="1">
        <f>MIN(healthspending[[#This Row],[Government Health Spending per Capita]:[Foreign Health Spending per Capita]])</f>
        <v>0.48</v>
      </c>
      <c r="I119" s="1">
        <f>MAX(healthspending[[#This Row],[Government Health Spending per Capita]:[Foreign Health Spending per Capita]])</f>
        <v>40.26</v>
      </c>
      <c r="J119" s="2">
        <f>healthspending[[#This Row],[Total Health Spending per Capita]]/healthspending[[#This Row],[GDP per Capita]]</f>
        <v>3.7963068343481475E-2</v>
      </c>
      <c r="K119" t="str">
        <f>IF(healthspending[[#This Row],[Government Health Spending per Capita]]&gt;healthspending[[#This Row],[Private Health Spending per Capita]],"More Government Spending", "More Private Spending")</f>
        <v>More Private Spending</v>
      </c>
    </row>
    <row r="120" spans="1:11" x14ac:dyDescent="0.25">
      <c r="A120" t="s">
        <v>12</v>
      </c>
      <c r="B120">
        <v>2014</v>
      </c>
      <c r="C120" s="1">
        <v>1528.49</v>
      </c>
      <c r="D120" s="1">
        <v>13.18</v>
      </c>
      <c r="E120" s="1">
        <v>40.64</v>
      </c>
      <c r="F120" s="1">
        <v>0.75</v>
      </c>
      <c r="G120" s="1">
        <v>54.58</v>
      </c>
      <c r="H120" s="1">
        <f>MIN(healthspending[[#This Row],[Government Health Spending per Capita]:[Foreign Health Spending per Capita]])</f>
        <v>0.75</v>
      </c>
      <c r="I120" s="1">
        <f>MAX(healthspending[[#This Row],[Government Health Spending per Capita]:[Foreign Health Spending per Capita]])</f>
        <v>40.64</v>
      </c>
      <c r="J120" s="2">
        <f>healthspending[[#This Row],[Total Health Spending per Capita]]/healthspending[[#This Row],[GDP per Capita]]</f>
        <v>3.5708444281611261E-2</v>
      </c>
      <c r="K120" t="str">
        <f>IF(healthspending[[#This Row],[Government Health Spending per Capita]]&gt;healthspending[[#This Row],[Private Health Spending per Capita]],"More Government Spending", "More Private Spending")</f>
        <v>More Private Spending</v>
      </c>
    </row>
    <row r="121" spans="1:11" x14ac:dyDescent="0.25">
      <c r="A121" t="s">
        <v>12</v>
      </c>
      <c r="B121">
        <v>2015</v>
      </c>
      <c r="C121" s="1">
        <v>1570.54</v>
      </c>
      <c r="D121" s="1">
        <v>14.67</v>
      </c>
      <c r="E121" s="1">
        <v>41.3</v>
      </c>
      <c r="F121" s="1">
        <v>0.78</v>
      </c>
      <c r="G121" s="1">
        <v>56.74</v>
      </c>
      <c r="H121" s="1">
        <f>MIN(healthspending[[#This Row],[Government Health Spending per Capita]:[Foreign Health Spending per Capita]])</f>
        <v>0.78</v>
      </c>
      <c r="I121" s="1">
        <f>MAX(healthspending[[#This Row],[Government Health Spending per Capita]:[Foreign Health Spending per Capita]])</f>
        <v>41.3</v>
      </c>
      <c r="J121" s="2">
        <f>healthspending[[#This Row],[Total Health Spending per Capita]]/healthspending[[#This Row],[GDP per Capita]]</f>
        <v>3.6127701300189746E-2</v>
      </c>
      <c r="K121" t="str">
        <f>IF(healthspending[[#This Row],[Government Health Spending per Capita]]&gt;healthspending[[#This Row],[Private Health Spending per Capita]],"More Government Spending", "More Private Spending")</f>
        <v>More Private Spending</v>
      </c>
    </row>
    <row r="122" spans="1:11" x14ac:dyDescent="0.25">
      <c r="A122" t="s">
        <v>12</v>
      </c>
      <c r="B122">
        <v>2016</v>
      </c>
      <c r="C122" s="1">
        <v>1722.91</v>
      </c>
      <c r="D122" s="1">
        <v>15.92</v>
      </c>
      <c r="E122" s="1">
        <v>42.23</v>
      </c>
      <c r="F122" s="1">
        <v>0.7</v>
      </c>
      <c r="G122" s="1">
        <v>58.85</v>
      </c>
      <c r="H122" s="1">
        <f>MIN(healthspending[[#This Row],[Government Health Spending per Capita]:[Foreign Health Spending per Capita]])</f>
        <v>0.7</v>
      </c>
      <c r="I122" s="1">
        <f>MAX(healthspending[[#This Row],[Government Health Spending per Capita]:[Foreign Health Spending per Capita]])</f>
        <v>42.23</v>
      </c>
      <c r="J122" s="2">
        <f>healthspending[[#This Row],[Total Health Spending per Capita]]/healthspending[[#This Row],[GDP per Capita]]</f>
        <v>3.4157326848181277E-2</v>
      </c>
      <c r="K122" t="str">
        <f>IF(healthspending[[#This Row],[Government Health Spending per Capita]]&gt;healthspending[[#This Row],[Private Health Spending per Capita]],"More Government Spending", "More Private Spending")</f>
        <v>More Private Spending</v>
      </c>
    </row>
    <row r="123" spans="1:11" x14ac:dyDescent="0.25">
      <c r="A123" t="s">
        <v>12</v>
      </c>
      <c r="B123">
        <v>2017</v>
      </c>
      <c r="C123" s="1">
        <v>1956.07</v>
      </c>
      <c r="D123" s="1">
        <v>18.3</v>
      </c>
      <c r="E123" s="1">
        <v>37.450000000000003</v>
      </c>
      <c r="F123" s="1">
        <v>0.75</v>
      </c>
      <c r="G123" s="1">
        <v>56.5</v>
      </c>
      <c r="H123" s="1">
        <f>MIN(healthspending[[#This Row],[Government Health Spending per Capita]:[Foreign Health Spending per Capita]])</f>
        <v>0.75</v>
      </c>
      <c r="I123" s="1">
        <f>MAX(healthspending[[#This Row],[Government Health Spending per Capita]:[Foreign Health Spending per Capita]])</f>
        <v>37.450000000000003</v>
      </c>
      <c r="J123" s="2">
        <f>healthspending[[#This Row],[Total Health Spending per Capita]]/healthspending[[#This Row],[GDP per Capita]]</f>
        <v>2.8884446875623061E-2</v>
      </c>
      <c r="K123" t="str">
        <f>IF(healthspending[[#This Row],[Government Health Spending per Capita]]&gt;healthspending[[#This Row],[Private Health Spending per Capita]],"More Government Spending", "More Private Spending")</f>
        <v>More Private Spending</v>
      </c>
    </row>
    <row r="124" spans="1:11" x14ac:dyDescent="0.25">
      <c r="A124" t="s">
        <v>12</v>
      </c>
      <c r="B124">
        <v>2018</v>
      </c>
      <c r="C124" s="1">
        <v>1988.37</v>
      </c>
      <c r="D124" s="1">
        <v>19.420000000000002</v>
      </c>
      <c r="E124" s="1">
        <v>37.549999999999997</v>
      </c>
      <c r="F124" s="1">
        <v>0.66</v>
      </c>
      <c r="G124" s="1">
        <v>57.63</v>
      </c>
      <c r="H124" s="1">
        <f>MIN(healthspending[[#This Row],[Government Health Spending per Capita]:[Foreign Health Spending per Capita]])</f>
        <v>0.66</v>
      </c>
      <c r="I124" s="1">
        <f>MAX(healthspending[[#This Row],[Government Health Spending per Capita]:[Foreign Health Spending per Capita]])</f>
        <v>37.549999999999997</v>
      </c>
      <c r="J124" s="2">
        <f>healthspending[[#This Row],[Total Health Spending per Capita]]/healthspending[[#This Row],[GDP per Capita]]</f>
        <v>2.8983539280918545E-2</v>
      </c>
      <c r="K124" t="str">
        <f>IF(healthspending[[#This Row],[Government Health Spending per Capita]]&gt;healthspending[[#This Row],[Private Health Spending per Capita]],"More Government Spending", "More Private Spending")</f>
        <v>More Private Spending</v>
      </c>
    </row>
    <row r="125" spans="1:11" x14ac:dyDescent="0.25">
      <c r="A125" t="s">
        <v>12</v>
      </c>
      <c r="B125">
        <v>2019</v>
      </c>
      <c r="C125" s="1">
        <v>2067.06</v>
      </c>
      <c r="D125" s="1">
        <v>20.62</v>
      </c>
      <c r="E125" s="1">
        <v>39.15</v>
      </c>
      <c r="F125" s="1">
        <v>0.63</v>
      </c>
      <c r="G125" s="1">
        <v>60.41</v>
      </c>
      <c r="H125" s="1">
        <f>MIN(healthspending[[#This Row],[Government Health Spending per Capita]:[Foreign Health Spending per Capita]])</f>
        <v>0.63</v>
      </c>
      <c r="I125" s="1">
        <f>MAX(healthspending[[#This Row],[Government Health Spending per Capita]:[Foreign Health Spending per Capita]])</f>
        <v>39.15</v>
      </c>
      <c r="J125" s="2">
        <f>healthspending[[#This Row],[Total Health Spending per Capita]]/healthspending[[#This Row],[GDP per Capita]]</f>
        <v>2.9225082968080268E-2</v>
      </c>
      <c r="K125" t="str">
        <f>IF(healthspending[[#This Row],[Government Health Spending per Capita]]&gt;healthspending[[#This Row],[Private Health Spending per Capita]],"More Government Spending", "More Private Spending")</f>
        <v>More Private Spending</v>
      </c>
    </row>
    <row r="126" spans="1:11" x14ac:dyDescent="0.25">
      <c r="A126" t="s">
        <v>12</v>
      </c>
      <c r="B126">
        <v>2020</v>
      </c>
      <c r="C126" s="1">
        <v>1957.2</v>
      </c>
      <c r="D126" s="1">
        <v>22.51</v>
      </c>
      <c r="E126" s="1">
        <v>40.49</v>
      </c>
      <c r="F126" s="1">
        <v>0.8</v>
      </c>
      <c r="G126" s="1">
        <v>63.8</v>
      </c>
      <c r="H126" s="1">
        <f>MIN(healthspending[[#This Row],[Government Health Spending per Capita]:[Foreign Health Spending per Capita]])</f>
        <v>0.8</v>
      </c>
      <c r="I126" s="1">
        <f>MAX(healthspending[[#This Row],[Government Health Spending per Capita]:[Foreign Health Spending per Capita]])</f>
        <v>40.49</v>
      </c>
      <c r="J126" s="2">
        <f>healthspending[[#This Row],[Total Health Spending per Capita]]/healthspending[[#This Row],[GDP per Capita]]</f>
        <v>3.2597588391579807E-2</v>
      </c>
      <c r="K126" t="str">
        <f>IF(healthspending[[#This Row],[Government Health Spending per Capita]]&gt;healthspending[[#This Row],[Private Health Spending per Capita]],"More Government Spending", "More Private Spending")</f>
        <v>More Private Spending</v>
      </c>
    </row>
    <row r="127" spans="1:11" x14ac:dyDescent="0.25">
      <c r="A127" t="s">
        <v>12</v>
      </c>
      <c r="B127">
        <v>2021</v>
      </c>
      <c r="C127" s="1">
        <v>2273.7199999999998</v>
      </c>
      <c r="D127" s="1">
        <v>29.21</v>
      </c>
      <c r="E127" s="1">
        <v>44.86</v>
      </c>
      <c r="F127" s="1">
        <v>1.4</v>
      </c>
      <c r="G127" s="1">
        <v>75.47</v>
      </c>
      <c r="H127" s="1">
        <f>MIN(healthspending[[#This Row],[Government Health Spending per Capita]:[Foreign Health Spending per Capita]])</f>
        <v>1.4</v>
      </c>
      <c r="I127" s="1">
        <f>MAX(healthspending[[#This Row],[Government Health Spending per Capita]:[Foreign Health Spending per Capita]])</f>
        <v>44.86</v>
      </c>
      <c r="J127" s="2">
        <f>healthspending[[#This Row],[Total Health Spending per Capita]]/healthspending[[#This Row],[GDP per Capita]]</f>
        <v>3.3192301602659957E-2</v>
      </c>
      <c r="K127" t="str">
        <f>IF(healthspending[[#This Row],[Government Health Spending per Capita]]&gt;healthspending[[#This Row],[Private Health Spending per Capita]],"More Government Spending", "More Private Spending")</f>
        <v>More Private Spending</v>
      </c>
    </row>
    <row r="128" spans="1:11" x14ac:dyDescent="0.25">
      <c r="A128" t="s">
        <v>12</v>
      </c>
      <c r="B128">
        <v>2022</v>
      </c>
      <c r="C128" s="1">
        <v>2326.73</v>
      </c>
      <c r="D128" s="1">
        <v>30.8</v>
      </c>
      <c r="E128" s="1">
        <v>47.79</v>
      </c>
      <c r="F128" s="1">
        <v>1.4</v>
      </c>
      <c r="G128" s="1">
        <v>79.989999999999995</v>
      </c>
      <c r="H128" s="1">
        <f>MIN(healthspending[[#This Row],[Government Health Spending per Capita]:[Foreign Health Spending per Capita]])</f>
        <v>1.4</v>
      </c>
      <c r="I128" s="1">
        <f>MAX(healthspending[[#This Row],[Government Health Spending per Capita]:[Foreign Health Spending per Capita]])</f>
        <v>47.79</v>
      </c>
      <c r="J128" s="2">
        <f>healthspending[[#This Row],[Total Health Spending per Capita]]/healthspending[[#This Row],[GDP per Capita]]</f>
        <v>3.4378720350019126E-2</v>
      </c>
      <c r="K128" t="str">
        <f>IF(healthspending[[#This Row],[Government Health Spending per Capita]]&gt;healthspending[[#This Row],[Private Health Spending per Capita]],"More Government Spending", "More Private Spending")</f>
        <v>More Private Spending</v>
      </c>
    </row>
    <row r="129" spans="1:11" x14ac:dyDescent="0.25">
      <c r="A129" t="s">
        <v>12</v>
      </c>
      <c r="B129">
        <v>2023</v>
      </c>
      <c r="C129" s="1">
        <v>2449.86</v>
      </c>
      <c r="D129" s="1">
        <v>30.79</v>
      </c>
      <c r="E129" s="1">
        <v>49.51</v>
      </c>
      <c r="F129" s="1">
        <v>2.1800000000000002</v>
      </c>
      <c r="G129" s="1">
        <v>82.49</v>
      </c>
      <c r="H129" s="1">
        <f>MIN(healthspending[[#This Row],[Government Health Spending per Capita]:[Foreign Health Spending per Capita]])</f>
        <v>2.1800000000000002</v>
      </c>
      <c r="I129" s="1">
        <f>MAX(healthspending[[#This Row],[Government Health Spending per Capita]:[Foreign Health Spending per Capita]])</f>
        <v>49.51</v>
      </c>
      <c r="J129" s="2">
        <f>healthspending[[#This Row],[Total Health Spending per Capita]]/healthspending[[#This Row],[GDP per Capita]]</f>
        <v>3.3671311830063756E-2</v>
      </c>
      <c r="K129" t="str">
        <f>IF(healthspending[[#This Row],[Government Health Spending per Capita]]&gt;healthspending[[#This Row],[Private Health Spending per Capita]],"More Government Spending", "More Private Spending")</f>
        <v>More Private Spending</v>
      </c>
    </row>
    <row r="130" spans="1:11" x14ac:dyDescent="0.25">
      <c r="A130" t="s">
        <v>13</v>
      </c>
      <c r="B130">
        <v>2003</v>
      </c>
      <c r="C130" s="1">
        <v>766.91</v>
      </c>
      <c r="D130" s="1">
        <v>14.13</v>
      </c>
      <c r="E130" s="1">
        <v>24.71</v>
      </c>
      <c r="F130" s="1">
        <v>3.6</v>
      </c>
      <c r="G130" s="1">
        <v>42.44</v>
      </c>
      <c r="H130" s="1">
        <f>MIN(healthspending[[#This Row],[Government Health Spending per Capita]:[Foreign Health Spending per Capita]])</f>
        <v>3.6</v>
      </c>
      <c r="I130" s="1">
        <f>MAX(healthspending[[#This Row],[Government Health Spending per Capita]:[Foreign Health Spending per Capita]])</f>
        <v>24.71</v>
      </c>
      <c r="J130" s="2">
        <f>healthspending[[#This Row],[Total Health Spending per Capita]]/healthspending[[#This Row],[GDP per Capita]]</f>
        <v>5.5338957635185357E-2</v>
      </c>
      <c r="K130" t="str">
        <f>IF(healthspending[[#This Row],[Government Health Spending per Capita]]&gt;healthspending[[#This Row],[Private Health Spending per Capita]],"More Government Spending", "More Private Spending")</f>
        <v>More Private Spending</v>
      </c>
    </row>
    <row r="131" spans="1:11" x14ac:dyDescent="0.25">
      <c r="A131" t="s">
        <v>13</v>
      </c>
      <c r="B131">
        <v>2004</v>
      </c>
      <c r="C131" s="1">
        <v>926.94</v>
      </c>
      <c r="D131" s="1">
        <v>17.600000000000001</v>
      </c>
      <c r="E131" s="1">
        <v>28.63</v>
      </c>
      <c r="F131" s="1">
        <v>4.79</v>
      </c>
      <c r="G131" s="1">
        <v>51.02</v>
      </c>
      <c r="H131" s="1">
        <f>MIN(healthspending[[#This Row],[Government Health Spending per Capita]:[Foreign Health Spending per Capita]])</f>
        <v>4.79</v>
      </c>
      <c r="I131" s="1">
        <f>MAX(healthspending[[#This Row],[Government Health Spending per Capita]:[Foreign Health Spending per Capita]])</f>
        <v>28.63</v>
      </c>
      <c r="J131" s="2">
        <f>healthspending[[#This Row],[Total Health Spending per Capita]]/healthspending[[#This Row],[GDP per Capita]]</f>
        <v>5.5041318747707513E-2</v>
      </c>
      <c r="K131" t="str">
        <f>IF(healthspending[[#This Row],[Government Health Spending per Capita]]&gt;healthspending[[#This Row],[Private Health Spending per Capita]],"More Government Spending", "More Private Spending")</f>
        <v>More Private Spending</v>
      </c>
    </row>
    <row r="132" spans="1:11" x14ac:dyDescent="0.25">
      <c r="A132" t="s">
        <v>13</v>
      </c>
      <c r="B132">
        <v>2005</v>
      </c>
      <c r="C132" s="1">
        <v>1074.1199999999999</v>
      </c>
      <c r="D132" s="1">
        <v>19.899999999999999</v>
      </c>
      <c r="E132" s="1">
        <v>30.04</v>
      </c>
      <c r="F132" s="1">
        <v>7.43</v>
      </c>
      <c r="G132" s="1">
        <v>57.37</v>
      </c>
      <c r="H132" s="1">
        <f>MIN(healthspending[[#This Row],[Government Health Spending per Capita]:[Foreign Health Spending per Capita]])</f>
        <v>7.43</v>
      </c>
      <c r="I132" s="1">
        <f>MAX(healthspending[[#This Row],[Government Health Spending per Capita]:[Foreign Health Spending per Capita]])</f>
        <v>30.04</v>
      </c>
      <c r="J132" s="2">
        <f>healthspending[[#This Row],[Total Health Spending per Capita]]/healthspending[[#This Row],[GDP per Capita]]</f>
        <v>5.341116448813913E-2</v>
      </c>
      <c r="K132" t="str">
        <f>IF(healthspending[[#This Row],[Government Health Spending per Capita]]&gt;healthspending[[#This Row],[Private Health Spending per Capita]],"More Government Spending", "More Private Spending")</f>
        <v>More Private Spending</v>
      </c>
    </row>
    <row r="133" spans="1:11" x14ac:dyDescent="0.25">
      <c r="A133" t="s">
        <v>13</v>
      </c>
      <c r="B133">
        <v>2006</v>
      </c>
      <c r="C133" s="1">
        <v>1234.76</v>
      </c>
      <c r="D133" s="1">
        <v>22.96</v>
      </c>
      <c r="E133" s="1">
        <v>33.54</v>
      </c>
      <c r="F133" s="1">
        <v>7.47</v>
      </c>
      <c r="G133" s="1">
        <v>63.97</v>
      </c>
      <c r="H133" s="1">
        <f>MIN(healthspending[[#This Row],[Government Health Spending per Capita]:[Foreign Health Spending per Capita]])</f>
        <v>7.47</v>
      </c>
      <c r="I133" s="1">
        <f>MAX(healthspending[[#This Row],[Government Health Spending per Capita]:[Foreign Health Spending per Capita]])</f>
        <v>33.54</v>
      </c>
      <c r="J133" s="2">
        <f>healthspending[[#This Row],[Total Health Spending per Capita]]/healthspending[[#This Row],[GDP per Capita]]</f>
        <v>5.1807638731413391E-2</v>
      </c>
      <c r="K133" t="str">
        <f>IF(healthspending[[#This Row],[Government Health Spending per Capita]]&gt;healthspending[[#This Row],[Private Health Spending per Capita]],"More Government Spending", "More Private Spending")</f>
        <v>More Private Spending</v>
      </c>
    </row>
    <row r="134" spans="1:11" x14ac:dyDescent="0.25">
      <c r="A134" t="s">
        <v>13</v>
      </c>
      <c r="B134">
        <v>2007</v>
      </c>
      <c r="C134" s="1">
        <v>1391.27</v>
      </c>
      <c r="D134" s="1">
        <v>25.71</v>
      </c>
      <c r="E134" s="1">
        <v>36.79</v>
      </c>
      <c r="F134" s="1">
        <v>8.42</v>
      </c>
      <c r="G134" s="1">
        <v>70.92</v>
      </c>
      <c r="H134" s="1">
        <f>MIN(healthspending[[#This Row],[Government Health Spending per Capita]:[Foreign Health Spending per Capita]])</f>
        <v>8.42</v>
      </c>
      <c r="I134" s="1">
        <f>MAX(healthspending[[#This Row],[Government Health Spending per Capita]:[Foreign Health Spending per Capita]])</f>
        <v>36.79</v>
      </c>
      <c r="J134" s="2">
        <f>healthspending[[#This Row],[Total Health Spending per Capita]]/healthspending[[#This Row],[GDP per Capita]]</f>
        <v>5.0975008445520997E-2</v>
      </c>
      <c r="K134" t="str">
        <f>IF(healthspending[[#This Row],[Government Health Spending per Capita]]&gt;healthspending[[#This Row],[Private Health Spending per Capita]],"More Government Spending", "More Private Spending")</f>
        <v>More Private Spending</v>
      </c>
    </row>
    <row r="135" spans="1:11" x14ac:dyDescent="0.25">
      <c r="A135" t="s">
        <v>13</v>
      </c>
      <c r="B135">
        <v>2008</v>
      </c>
      <c r="C135" s="1">
        <v>1537.38</v>
      </c>
      <c r="D135" s="1">
        <v>26.61</v>
      </c>
      <c r="E135" s="1">
        <v>39.450000000000003</v>
      </c>
      <c r="F135" s="1">
        <v>9.5299999999999994</v>
      </c>
      <c r="G135" s="1">
        <v>75.59</v>
      </c>
      <c r="H135" s="1">
        <f>MIN(healthspending[[#This Row],[Government Health Spending per Capita]:[Foreign Health Spending per Capita]])</f>
        <v>9.5299999999999994</v>
      </c>
      <c r="I135" s="1">
        <f>MAX(healthspending[[#This Row],[Government Health Spending per Capita]:[Foreign Health Spending per Capita]])</f>
        <v>39.450000000000003</v>
      </c>
      <c r="J135" s="2">
        <f>healthspending[[#This Row],[Total Health Spending per Capita]]/healthspending[[#This Row],[GDP per Capita]]</f>
        <v>4.9168065149800308E-2</v>
      </c>
      <c r="K135" t="str">
        <f>IF(healthspending[[#This Row],[Government Health Spending per Capita]]&gt;healthspending[[#This Row],[Private Health Spending per Capita]],"More Government Spending", "More Private Spending")</f>
        <v>More Private Spending</v>
      </c>
    </row>
    <row r="136" spans="1:11" x14ac:dyDescent="0.25">
      <c r="A136" t="s">
        <v>13</v>
      </c>
      <c r="B136">
        <v>2009</v>
      </c>
      <c r="C136" s="1">
        <v>1427.58</v>
      </c>
      <c r="D136" s="1">
        <v>27.75</v>
      </c>
      <c r="E136" s="1">
        <v>37.549999999999997</v>
      </c>
      <c r="F136" s="1">
        <v>10.27</v>
      </c>
      <c r="G136" s="1">
        <v>75.58</v>
      </c>
      <c r="H136" s="1">
        <f>MIN(healthspending[[#This Row],[Government Health Spending per Capita]:[Foreign Health Spending per Capita]])</f>
        <v>10.27</v>
      </c>
      <c r="I136" s="1">
        <f>MAX(healthspending[[#This Row],[Government Health Spending per Capita]:[Foreign Health Spending per Capita]])</f>
        <v>37.549999999999997</v>
      </c>
      <c r="J136" s="2">
        <f>healthspending[[#This Row],[Total Health Spending per Capita]]/healthspending[[#This Row],[GDP per Capita]]</f>
        <v>5.2942742263130615E-2</v>
      </c>
      <c r="K136" t="str">
        <f>IF(healthspending[[#This Row],[Government Health Spending per Capita]]&gt;healthspending[[#This Row],[Private Health Spending per Capita]],"More Government Spending", "More Private Spending")</f>
        <v>More Private Spending</v>
      </c>
    </row>
    <row r="137" spans="1:11" x14ac:dyDescent="0.25">
      <c r="A137" t="s">
        <v>13</v>
      </c>
      <c r="B137">
        <v>2010</v>
      </c>
      <c r="C137" s="1">
        <v>1643.31</v>
      </c>
      <c r="D137" s="1">
        <v>32.04</v>
      </c>
      <c r="E137" s="1">
        <v>42.06</v>
      </c>
      <c r="F137" s="1">
        <v>11.58</v>
      </c>
      <c r="G137" s="1">
        <v>85.69</v>
      </c>
      <c r="H137" s="1">
        <f>MIN(healthspending[[#This Row],[Government Health Spending per Capita]:[Foreign Health Spending per Capita]])</f>
        <v>11.58</v>
      </c>
      <c r="I137" s="1">
        <f>MAX(healthspending[[#This Row],[Government Health Spending per Capita]:[Foreign Health Spending per Capita]])</f>
        <v>42.06</v>
      </c>
      <c r="J137" s="2">
        <f>healthspending[[#This Row],[Total Health Spending per Capita]]/healthspending[[#This Row],[GDP per Capita]]</f>
        <v>5.2144756619262343E-2</v>
      </c>
      <c r="K137" t="str">
        <f>IF(healthspending[[#This Row],[Government Health Spending per Capita]]&gt;healthspending[[#This Row],[Private Health Spending per Capita]],"More Government Spending", "More Private Spending")</f>
        <v>More Private Spending</v>
      </c>
    </row>
    <row r="138" spans="1:11" x14ac:dyDescent="0.25">
      <c r="A138" t="s">
        <v>13</v>
      </c>
      <c r="B138">
        <v>2011</v>
      </c>
      <c r="C138" s="1">
        <v>1796.16</v>
      </c>
      <c r="D138" s="1">
        <v>35.08</v>
      </c>
      <c r="E138" s="1">
        <v>45.08</v>
      </c>
      <c r="F138" s="1">
        <v>12.67</v>
      </c>
      <c r="G138" s="1">
        <v>92.83</v>
      </c>
      <c r="H138" s="1">
        <f>MIN(healthspending[[#This Row],[Government Health Spending per Capita]:[Foreign Health Spending per Capita]])</f>
        <v>12.67</v>
      </c>
      <c r="I138" s="1">
        <f>MAX(healthspending[[#This Row],[Government Health Spending per Capita]:[Foreign Health Spending per Capita]])</f>
        <v>45.08</v>
      </c>
      <c r="J138" s="2">
        <f>healthspending[[#This Row],[Total Health Spending per Capita]]/healthspending[[#This Row],[GDP per Capita]]</f>
        <v>5.1682478175663633E-2</v>
      </c>
      <c r="K138" t="str">
        <f>IF(healthspending[[#This Row],[Government Health Spending per Capita]]&gt;healthspending[[#This Row],[Private Health Spending per Capita]],"More Government Spending", "More Private Spending")</f>
        <v>More Private Spending</v>
      </c>
    </row>
    <row r="139" spans="1:11" x14ac:dyDescent="0.25">
      <c r="A139" t="s">
        <v>13</v>
      </c>
      <c r="B139">
        <v>2012</v>
      </c>
      <c r="C139" s="1">
        <v>1818.06</v>
      </c>
      <c r="D139" s="1">
        <v>34.590000000000003</v>
      </c>
      <c r="E139" s="1">
        <v>45.22</v>
      </c>
      <c r="F139" s="1">
        <v>12.22</v>
      </c>
      <c r="G139" s="1">
        <v>92.03</v>
      </c>
      <c r="H139" s="1">
        <f>MIN(healthspending[[#This Row],[Government Health Spending per Capita]:[Foreign Health Spending per Capita]])</f>
        <v>12.22</v>
      </c>
      <c r="I139" s="1">
        <f>MAX(healthspending[[#This Row],[Government Health Spending per Capita]:[Foreign Health Spending per Capita]])</f>
        <v>45.22</v>
      </c>
      <c r="J139" s="2">
        <f>healthspending[[#This Row],[Total Health Spending per Capita]]/healthspending[[#This Row],[GDP per Capita]]</f>
        <v>5.0619891532732698E-2</v>
      </c>
      <c r="K139" t="str">
        <f>IF(healthspending[[#This Row],[Government Health Spending per Capita]]&gt;healthspending[[#This Row],[Private Health Spending per Capita]],"More Government Spending", "More Private Spending")</f>
        <v>More Private Spending</v>
      </c>
    </row>
    <row r="140" spans="1:11" x14ac:dyDescent="0.25">
      <c r="A140" t="s">
        <v>13</v>
      </c>
      <c r="B140">
        <v>2013</v>
      </c>
      <c r="C140" s="1">
        <v>1880.4</v>
      </c>
      <c r="D140" s="1">
        <v>32.770000000000003</v>
      </c>
      <c r="E140" s="1">
        <v>46.56</v>
      </c>
      <c r="F140" s="1">
        <v>13.51</v>
      </c>
      <c r="G140" s="1">
        <v>92.84</v>
      </c>
      <c r="H140" s="1">
        <f>MIN(healthspending[[#This Row],[Government Health Spending per Capita]:[Foreign Health Spending per Capita]])</f>
        <v>13.51</v>
      </c>
      <c r="I140" s="1">
        <f>MAX(healthspending[[#This Row],[Government Health Spending per Capita]:[Foreign Health Spending per Capita]])</f>
        <v>46.56</v>
      </c>
      <c r="J140" s="2">
        <f>healthspending[[#This Row],[Total Health Spending per Capita]]/healthspending[[#This Row],[GDP per Capita]]</f>
        <v>4.9372473941714526E-2</v>
      </c>
      <c r="K140" t="str">
        <f>IF(healthspending[[#This Row],[Government Health Spending per Capita]]&gt;healthspending[[#This Row],[Private Health Spending per Capita]],"More Government Spending", "More Private Spending")</f>
        <v>More Private Spending</v>
      </c>
    </row>
    <row r="141" spans="1:11" x14ac:dyDescent="0.25">
      <c r="A141" t="s">
        <v>13</v>
      </c>
      <c r="B141">
        <v>2014</v>
      </c>
      <c r="C141" s="1">
        <v>1907.73</v>
      </c>
      <c r="D141" s="1">
        <v>32.340000000000003</v>
      </c>
      <c r="E141" s="1">
        <v>46.38</v>
      </c>
      <c r="F141" s="1">
        <v>11.65</v>
      </c>
      <c r="G141" s="1">
        <v>90.37</v>
      </c>
      <c r="H141" s="1">
        <f>MIN(healthspending[[#This Row],[Government Health Spending per Capita]:[Foreign Health Spending per Capita]])</f>
        <v>11.65</v>
      </c>
      <c r="I141" s="1">
        <f>MAX(healthspending[[#This Row],[Government Health Spending per Capita]:[Foreign Health Spending per Capita]])</f>
        <v>46.38</v>
      </c>
      <c r="J141" s="2">
        <f>healthspending[[#This Row],[Total Health Spending per Capita]]/healthspending[[#This Row],[GDP per Capita]]</f>
        <v>4.7370435019630661E-2</v>
      </c>
      <c r="K141" t="str">
        <f>IF(healthspending[[#This Row],[Government Health Spending per Capita]]&gt;healthspending[[#This Row],[Private Health Spending per Capita]],"More Government Spending", "More Private Spending")</f>
        <v>More Private Spending</v>
      </c>
    </row>
    <row r="142" spans="1:11" x14ac:dyDescent="0.25">
      <c r="A142" t="s">
        <v>13</v>
      </c>
      <c r="B142">
        <v>2015</v>
      </c>
      <c r="C142" s="1">
        <v>1647.32</v>
      </c>
      <c r="D142" s="1">
        <v>29.74</v>
      </c>
      <c r="E142" s="1">
        <v>42.59</v>
      </c>
      <c r="F142" s="1">
        <v>10.210000000000001</v>
      </c>
      <c r="G142" s="1">
        <v>82.53</v>
      </c>
      <c r="H142" s="1">
        <f>MIN(healthspending[[#This Row],[Government Health Spending per Capita]:[Foreign Health Spending per Capita]])</f>
        <v>10.210000000000001</v>
      </c>
      <c r="I142" s="1">
        <f>MAX(healthspending[[#This Row],[Government Health Spending per Capita]:[Foreign Health Spending per Capita]])</f>
        <v>42.59</v>
      </c>
      <c r="J142" s="2">
        <f>healthspending[[#This Row],[Total Health Spending per Capita]]/healthspending[[#This Row],[GDP per Capita]]</f>
        <v>5.0099555641891072E-2</v>
      </c>
      <c r="K142" t="str">
        <f>IF(healthspending[[#This Row],[Government Health Spending per Capita]]&gt;healthspending[[#This Row],[Private Health Spending per Capita]],"More Government Spending", "More Private Spending")</f>
        <v>More Private Spending</v>
      </c>
    </row>
    <row r="143" spans="1:11" x14ac:dyDescent="0.25">
      <c r="A143" t="s">
        <v>13</v>
      </c>
      <c r="B143">
        <v>2016</v>
      </c>
      <c r="C143" s="1">
        <v>1456.65</v>
      </c>
      <c r="D143" s="1">
        <v>27.43</v>
      </c>
      <c r="E143" s="1">
        <v>38.840000000000003</v>
      </c>
      <c r="F143" s="1">
        <v>9.5500000000000007</v>
      </c>
      <c r="G143" s="1">
        <v>75.819999999999993</v>
      </c>
      <c r="H143" s="1">
        <f>MIN(healthspending[[#This Row],[Government Health Spending per Capita]:[Foreign Health Spending per Capita]])</f>
        <v>9.5500000000000007</v>
      </c>
      <c r="I143" s="1">
        <f>MAX(healthspending[[#This Row],[Government Health Spending per Capita]:[Foreign Health Spending per Capita]])</f>
        <v>38.840000000000003</v>
      </c>
      <c r="J143" s="2">
        <f>healthspending[[#This Row],[Total Health Spending per Capita]]/healthspending[[#This Row],[GDP per Capita]]</f>
        <v>5.2050938797926743E-2</v>
      </c>
      <c r="K143" t="str">
        <f>IF(healthspending[[#This Row],[Government Health Spending per Capita]]&gt;healthspending[[#This Row],[Private Health Spending per Capita]],"More Government Spending", "More Private Spending")</f>
        <v>More Private Spending</v>
      </c>
    </row>
    <row r="144" spans="1:11" x14ac:dyDescent="0.25">
      <c r="A144" t="s">
        <v>13</v>
      </c>
      <c r="B144">
        <v>2017</v>
      </c>
      <c r="C144" s="1">
        <v>1549.19</v>
      </c>
      <c r="D144" s="1">
        <v>30</v>
      </c>
      <c r="E144" s="1">
        <v>37.6</v>
      </c>
      <c r="F144" s="1">
        <v>9.5</v>
      </c>
      <c r="G144" s="1">
        <v>77.09</v>
      </c>
      <c r="H144" s="1">
        <f>MIN(healthspending[[#This Row],[Government Health Spending per Capita]:[Foreign Health Spending per Capita]])</f>
        <v>9.5</v>
      </c>
      <c r="I144" s="1">
        <f>MAX(healthspending[[#This Row],[Government Health Spending per Capita]:[Foreign Health Spending per Capita]])</f>
        <v>37.6</v>
      </c>
      <c r="J144" s="2">
        <f>healthspending[[#This Row],[Total Health Spending per Capita]]/healthspending[[#This Row],[GDP per Capita]]</f>
        <v>4.976148826160768E-2</v>
      </c>
      <c r="K144" t="str">
        <f>IF(healthspending[[#This Row],[Government Health Spending per Capita]]&gt;healthspending[[#This Row],[Private Health Spending per Capita]],"More Government Spending", "More Private Spending")</f>
        <v>More Private Spending</v>
      </c>
    </row>
    <row r="145" spans="1:11" x14ac:dyDescent="0.25">
      <c r="A145" t="s">
        <v>13</v>
      </c>
      <c r="B145">
        <v>2018</v>
      </c>
      <c r="C145" s="1">
        <v>1622.6</v>
      </c>
      <c r="D145" s="1">
        <v>30.38</v>
      </c>
      <c r="E145" s="1">
        <v>36.19</v>
      </c>
      <c r="F145" s="1">
        <v>9.6999999999999993</v>
      </c>
      <c r="G145" s="1">
        <v>76.260000000000005</v>
      </c>
      <c r="H145" s="1">
        <f>MIN(healthspending[[#This Row],[Government Health Spending per Capita]:[Foreign Health Spending per Capita]])</f>
        <v>9.6999999999999993</v>
      </c>
      <c r="I145" s="1">
        <f>MAX(healthspending[[#This Row],[Government Health Spending per Capita]:[Foreign Health Spending per Capita]])</f>
        <v>36.19</v>
      </c>
      <c r="J145" s="2">
        <f>healthspending[[#This Row],[Total Health Spending per Capita]]/healthspending[[#This Row],[GDP per Capita]]</f>
        <v>4.6998644151362019E-2</v>
      </c>
      <c r="K145" t="str">
        <f>IF(healthspending[[#This Row],[Government Health Spending per Capita]]&gt;healthspending[[#This Row],[Private Health Spending per Capita]],"More Government Spending", "More Private Spending")</f>
        <v>More Private Spending</v>
      </c>
    </row>
    <row r="146" spans="1:11" x14ac:dyDescent="0.25">
      <c r="A146" t="s">
        <v>13</v>
      </c>
      <c r="B146">
        <v>2019</v>
      </c>
      <c r="C146" s="1">
        <v>1797.04</v>
      </c>
      <c r="D146" s="1">
        <v>30.15</v>
      </c>
      <c r="E146" s="1">
        <v>35.07</v>
      </c>
      <c r="F146" s="1">
        <v>10.54</v>
      </c>
      <c r="G146" s="1">
        <v>75.760000000000005</v>
      </c>
      <c r="H146" s="1">
        <f>MIN(healthspending[[#This Row],[Government Health Spending per Capita]:[Foreign Health Spending per Capita]])</f>
        <v>10.54</v>
      </c>
      <c r="I146" s="1">
        <f>MAX(healthspending[[#This Row],[Government Health Spending per Capita]:[Foreign Health Spending per Capita]])</f>
        <v>35.07</v>
      </c>
      <c r="J146" s="2">
        <f>healthspending[[#This Row],[Total Health Spending per Capita]]/healthspending[[#This Row],[GDP per Capita]]</f>
        <v>4.2158215732537953E-2</v>
      </c>
      <c r="K146" t="str">
        <f>IF(healthspending[[#This Row],[Government Health Spending per Capita]]&gt;healthspending[[#This Row],[Private Health Spending per Capita]],"More Government Spending", "More Private Spending")</f>
        <v>More Private Spending</v>
      </c>
    </row>
    <row r="147" spans="1:11" x14ac:dyDescent="0.25">
      <c r="A147" t="s">
        <v>13</v>
      </c>
      <c r="B147">
        <v>2020</v>
      </c>
      <c r="C147" s="1">
        <v>1628.44</v>
      </c>
      <c r="D147" s="1">
        <v>31.84</v>
      </c>
      <c r="E147" s="1">
        <v>32.49</v>
      </c>
      <c r="F147" s="1">
        <v>10.31</v>
      </c>
      <c r="G147" s="1">
        <v>74.63</v>
      </c>
      <c r="H147" s="1">
        <f>MIN(healthspending[[#This Row],[Government Health Spending per Capita]:[Foreign Health Spending per Capita]])</f>
        <v>10.31</v>
      </c>
      <c r="I147" s="1">
        <f>MAX(healthspending[[#This Row],[Government Health Spending per Capita]:[Foreign Health Spending per Capita]])</f>
        <v>32.49</v>
      </c>
      <c r="J147" s="2">
        <f>healthspending[[#This Row],[Total Health Spending per Capita]]/healthspending[[#This Row],[GDP per Capita]]</f>
        <v>4.5829137088256242E-2</v>
      </c>
      <c r="K147" t="str">
        <f>IF(healthspending[[#This Row],[Government Health Spending per Capita]]&gt;healthspending[[#This Row],[Private Health Spending per Capita]],"More Government Spending", "More Private Spending")</f>
        <v>More Private Spending</v>
      </c>
    </row>
    <row r="148" spans="1:11" x14ac:dyDescent="0.25">
      <c r="A148" t="s">
        <v>13</v>
      </c>
      <c r="B148">
        <v>2021</v>
      </c>
      <c r="C148" s="1">
        <v>1785.98</v>
      </c>
      <c r="D148" s="1">
        <v>35.42</v>
      </c>
      <c r="E148" s="1">
        <v>37.67</v>
      </c>
      <c r="F148" s="1">
        <v>11.29</v>
      </c>
      <c r="G148" s="1">
        <v>84.38</v>
      </c>
      <c r="H148" s="1">
        <f>MIN(healthspending[[#This Row],[Government Health Spending per Capita]:[Foreign Health Spending per Capita]])</f>
        <v>11.29</v>
      </c>
      <c r="I148" s="1">
        <f>MAX(healthspending[[#This Row],[Government Health Spending per Capita]:[Foreign Health Spending per Capita]])</f>
        <v>37.67</v>
      </c>
      <c r="J148" s="2">
        <f>healthspending[[#This Row],[Total Health Spending per Capita]]/healthspending[[#This Row],[GDP per Capita]]</f>
        <v>4.7245769829449377E-2</v>
      </c>
      <c r="K148" t="str">
        <f>IF(healthspending[[#This Row],[Government Health Spending per Capita]]&gt;healthspending[[#This Row],[Private Health Spending per Capita]],"More Government Spending", "More Private Spending")</f>
        <v>More Private Spending</v>
      </c>
    </row>
    <row r="149" spans="1:11" x14ac:dyDescent="0.25">
      <c r="A149" t="s">
        <v>13</v>
      </c>
      <c r="B149">
        <v>2022</v>
      </c>
      <c r="C149" s="1">
        <v>1864.71</v>
      </c>
      <c r="D149" s="1">
        <v>34.229999999999997</v>
      </c>
      <c r="E149" s="1">
        <v>39.28</v>
      </c>
      <c r="F149" s="1">
        <v>11.43</v>
      </c>
      <c r="G149" s="1">
        <v>84.94</v>
      </c>
      <c r="H149" s="1">
        <f>MIN(healthspending[[#This Row],[Government Health Spending per Capita]:[Foreign Health Spending per Capita]])</f>
        <v>11.43</v>
      </c>
      <c r="I149" s="1">
        <f>MAX(healthspending[[#This Row],[Government Health Spending per Capita]:[Foreign Health Spending per Capita]])</f>
        <v>39.28</v>
      </c>
      <c r="J149" s="2">
        <f>healthspending[[#This Row],[Total Health Spending per Capita]]/healthspending[[#This Row],[GDP per Capita]]</f>
        <v>4.555131897185085E-2</v>
      </c>
      <c r="K149" t="str">
        <f>IF(healthspending[[#This Row],[Government Health Spending per Capita]]&gt;healthspending[[#This Row],[Private Health Spending per Capita]],"More Government Spending", "More Private Spending")</f>
        <v>More Private Spending</v>
      </c>
    </row>
    <row r="150" spans="1:11" x14ac:dyDescent="0.25">
      <c r="A150" t="s">
        <v>13</v>
      </c>
      <c r="B150">
        <v>2023</v>
      </c>
      <c r="C150" s="1">
        <v>1682.23</v>
      </c>
      <c r="D150" s="1">
        <v>31.73</v>
      </c>
      <c r="E150" s="1">
        <v>35.380000000000003</v>
      </c>
      <c r="F150" s="1">
        <v>12.26</v>
      </c>
      <c r="G150" s="1">
        <v>79.37</v>
      </c>
      <c r="H150" s="1">
        <f>MIN(healthspending[[#This Row],[Government Health Spending per Capita]:[Foreign Health Spending per Capita]])</f>
        <v>12.26</v>
      </c>
      <c r="I150" s="1">
        <f>MAX(healthspending[[#This Row],[Government Health Spending per Capita]:[Foreign Health Spending per Capita]])</f>
        <v>35.380000000000003</v>
      </c>
      <c r="J150" s="2">
        <f>healthspending[[#This Row],[Total Health Spending per Capita]]/healthspending[[#This Row],[GDP per Capita]]</f>
        <v>4.7181419900964791E-2</v>
      </c>
      <c r="K150" t="str">
        <f>IF(healthspending[[#This Row],[Government Health Spending per Capita]]&gt;healthspending[[#This Row],[Private Health Spending per Capita]],"More Government Spending", "More Private Spending")</f>
        <v>More Private Spending</v>
      </c>
    </row>
  </sheetData>
  <mergeCells count="1">
    <mergeCell ref="A1:K1"/>
  </mergeCells>
  <phoneticPr fontId="3" type="noConversion"/>
  <conditionalFormatting sqref="G4:G150">
    <cfRule type="colorScale" priority="1">
      <colorScale>
        <cfvo type="min"/>
        <cfvo type="percentile" val="50"/>
        <cfvo type="max"/>
        <color rgb="FFF8696B"/>
        <color rgb="FFFFEB84"/>
        <color rgb="FF63BE7B"/>
      </colorScale>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A84F3-5C8E-4B7C-BE4C-49823E29990E}">
  <dimension ref="A1:M8"/>
  <sheetViews>
    <sheetView workbookViewId="0">
      <selection activeCell="B6" activeCellId="1" sqref="A3 B6:B7"/>
    </sheetView>
  </sheetViews>
  <sheetFormatPr defaultRowHeight="15" x14ac:dyDescent="0.25"/>
  <cols>
    <col min="1" max="1" width="44.42578125" bestFit="1" customWidth="1"/>
    <col min="2" max="2" width="14.140625" bestFit="1" customWidth="1"/>
    <col min="3" max="13" width="10.7109375" customWidth="1"/>
  </cols>
  <sheetData>
    <row r="1" spans="1:13" ht="20.25" thickBot="1" x14ac:dyDescent="0.35">
      <c r="A1" s="16" t="s">
        <v>31</v>
      </c>
      <c r="B1" s="16"/>
      <c r="C1" s="16"/>
      <c r="D1" s="16"/>
      <c r="E1" s="16"/>
      <c r="F1" s="16"/>
      <c r="G1" s="16"/>
      <c r="H1" s="16"/>
      <c r="I1" s="16"/>
      <c r="J1" s="16"/>
      <c r="K1" s="16"/>
      <c r="L1" s="16"/>
      <c r="M1" s="16"/>
    </row>
    <row r="2" spans="1:13" ht="15.75" thickTop="1" x14ac:dyDescent="0.25"/>
    <row r="3" spans="1:13" x14ac:dyDescent="0.25">
      <c r="A3" t="s">
        <v>36</v>
      </c>
    </row>
    <row r="5" spans="1:13" x14ac:dyDescent="0.25">
      <c r="A5" s="7"/>
      <c r="B5" s="7" t="s">
        <v>32</v>
      </c>
      <c r="C5" s="7">
        <v>2023</v>
      </c>
      <c r="D5" s="7">
        <v>2024</v>
      </c>
      <c r="E5" s="7">
        <v>2025</v>
      </c>
      <c r="F5" s="7">
        <v>2026</v>
      </c>
      <c r="G5" s="7">
        <v>2027</v>
      </c>
      <c r="H5" s="7">
        <v>2028</v>
      </c>
      <c r="I5" s="7">
        <v>2029</v>
      </c>
      <c r="J5" s="7">
        <v>2030</v>
      </c>
      <c r="K5" s="7">
        <v>2031</v>
      </c>
      <c r="L5" s="7">
        <v>2032</v>
      </c>
      <c r="M5" s="7">
        <v>2033</v>
      </c>
    </row>
    <row r="6" spans="1:13" x14ac:dyDescent="0.25">
      <c r="A6" t="s">
        <v>33</v>
      </c>
      <c r="B6" s="9">
        <v>7.5639315397583978E-2</v>
      </c>
      <c r="C6" s="1">
        <v>79.37</v>
      </c>
      <c r="D6" s="1">
        <f>C6*(1+$B6)</f>
        <v>85.373492463106246</v>
      </c>
      <c r="E6" s="1">
        <f t="shared" ref="E6:M6" si="0">D6*(1+$B6)</f>
        <v>91.831084986116409</v>
      </c>
      <c r="F6" s="1">
        <f t="shared" si="0"/>
        <v>98.777125386683608</v>
      </c>
      <c r="G6" s="1">
        <f t="shared" si="0"/>
        <v>106.24855952787368</v>
      </c>
      <c r="H6" s="1">
        <f t="shared" si="0"/>
        <v>114.28512783254151</v>
      </c>
      <c r="I6" s="1">
        <f t="shared" si="0"/>
        <v>122.92957666192032</v>
      </c>
      <c r="J6" s="1">
        <f t="shared" si="0"/>
        <v>132.22788568274279</v>
      </c>
      <c r="K6" s="1">
        <f t="shared" si="0"/>
        <v>142.22951243225546</v>
      </c>
      <c r="L6" s="1">
        <f t="shared" si="0"/>
        <v>152.98765538196344</v>
      </c>
      <c r="M6" s="1">
        <f t="shared" si="0"/>
        <v>164.55953689933668</v>
      </c>
    </row>
    <row r="7" spans="1:13" x14ac:dyDescent="0.25">
      <c r="A7" t="s">
        <v>34</v>
      </c>
      <c r="B7" s="9">
        <v>7.1499999999999994E-2</v>
      </c>
      <c r="C7" s="1">
        <v>82.49</v>
      </c>
      <c r="D7" s="1">
        <f>C7*(1+$B7)</f>
        <v>88.388034999999988</v>
      </c>
      <c r="E7" s="1">
        <f t="shared" ref="E7:M7" si="1">D7*(1+$B7)</f>
        <v>94.707779502499974</v>
      </c>
      <c r="F7" s="1">
        <f t="shared" si="1"/>
        <v>101.47938573692872</v>
      </c>
      <c r="G7" s="1">
        <f t="shared" si="1"/>
        <v>108.73516181711911</v>
      </c>
      <c r="H7" s="1">
        <f t="shared" si="1"/>
        <v>116.50972588704312</v>
      </c>
      <c r="I7" s="1">
        <f t="shared" si="1"/>
        <v>124.84017128796668</v>
      </c>
      <c r="J7" s="1">
        <f t="shared" si="1"/>
        <v>133.76624353505628</v>
      </c>
      <c r="K7" s="1">
        <f t="shared" si="1"/>
        <v>143.33052994781278</v>
      </c>
      <c r="L7" s="1">
        <f t="shared" si="1"/>
        <v>153.57866283908137</v>
      </c>
      <c r="M7" s="1">
        <f t="shared" si="1"/>
        <v>164.55953723207568</v>
      </c>
    </row>
    <row r="8" spans="1:13" x14ac:dyDescent="0.25">
      <c r="A8" s="8" t="s">
        <v>35</v>
      </c>
      <c r="B8" s="8"/>
      <c r="C8" s="10">
        <f>C7-C6</f>
        <v>3.1199999999999903</v>
      </c>
      <c r="D8" s="10">
        <f t="shared" ref="D8:M8" si="2">D7-D6</f>
        <v>3.0145425368937424</v>
      </c>
      <c r="E8" s="10">
        <f t="shared" si="2"/>
        <v>2.8766945163835658</v>
      </c>
      <c r="F8" s="10">
        <f t="shared" si="2"/>
        <v>2.7022603502451119</v>
      </c>
      <c r="G8" s="10">
        <f t="shared" si="2"/>
        <v>2.4866022892454254</v>
      </c>
      <c r="H8" s="10">
        <f t="shared" si="2"/>
        <v>2.2245980545016124</v>
      </c>
      <c r="I8" s="10">
        <f t="shared" si="2"/>
        <v>1.9105946260463611</v>
      </c>
      <c r="J8" s="10">
        <f t="shared" si="2"/>
        <v>1.5383578523134815</v>
      </c>
      <c r="K8" s="10">
        <f t="shared" si="2"/>
        <v>1.1010175155573165</v>
      </c>
      <c r="L8" s="10">
        <f t="shared" si="2"/>
        <v>0.59100745711793934</v>
      </c>
      <c r="M8" s="10">
        <f t="shared" si="2"/>
        <v>3.3273900612584839E-7</v>
      </c>
    </row>
  </sheetData>
  <scenarios current="0">
    <scenario name="Historic Growth Rates" locked="1" count="3" user="Brian Powell" comment="Created by Brian Powell on 7/19/2026">
      <inputCells r="A3" val="Historic Growth Rates"/>
      <inputCells r="B6" val="0.0318" numFmtId="10"/>
      <inputCells r="B7" val="0.0715" numFmtId="10"/>
    </scenario>
    <scenario name="Closing Gap by 2033" locked="1" count="3" user="Brian Powell" comment="Created by Brian Powell on 7/19/2026">
      <inputCells r="A3" val="Closing Gap by 2033"/>
      <inputCells r="B6" val="0.075639315397584" numFmtId="10"/>
      <inputCells r="B7" val="0.0715" numFmtId="10"/>
    </scenario>
  </scenarios>
  <mergeCells count="1">
    <mergeCell ref="A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BA501-6CFC-4B33-8B0F-9819CB98668D}">
  <dimension ref="A1:B6"/>
  <sheetViews>
    <sheetView tabSelected="1" topLeftCell="A4" workbookViewId="0">
      <selection activeCell="B5" sqref="B5"/>
    </sheetView>
  </sheetViews>
  <sheetFormatPr defaultRowHeight="15" x14ac:dyDescent="0.25"/>
  <cols>
    <col min="1" max="1" width="14" style="13" bestFit="1" customWidth="1"/>
    <col min="2" max="2" width="100.7109375" style="15" customWidth="1"/>
  </cols>
  <sheetData>
    <row r="1" spans="1:2" s="11" customFormat="1" x14ac:dyDescent="0.25">
      <c r="A1" s="12" t="s">
        <v>37</v>
      </c>
      <c r="B1" s="14" t="s">
        <v>38</v>
      </c>
    </row>
    <row r="2" spans="1:2" ht="110.1" customHeight="1" x14ac:dyDescent="0.25">
      <c r="A2" s="13" t="s">
        <v>39</v>
      </c>
      <c r="B2" s="15" t="s">
        <v>47</v>
      </c>
    </row>
    <row r="3" spans="1:2" ht="110.1" customHeight="1" x14ac:dyDescent="0.25">
      <c r="A3" s="13" t="s">
        <v>40</v>
      </c>
      <c r="B3" s="15" t="s">
        <v>44</v>
      </c>
    </row>
    <row r="4" spans="1:2" ht="110.1" customHeight="1" x14ac:dyDescent="0.25">
      <c r="A4" s="13" t="s">
        <v>41</v>
      </c>
      <c r="B4" s="15" t="s">
        <v>48</v>
      </c>
    </row>
    <row r="5" spans="1:2" ht="110.1" customHeight="1" x14ac:dyDescent="0.25">
      <c r="A5" s="13" t="s">
        <v>42</v>
      </c>
      <c r="B5" s="15" t="s">
        <v>45</v>
      </c>
    </row>
    <row r="6" spans="1:2" ht="110.1" customHeight="1" x14ac:dyDescent="0.25">
      <c r="A6" s="13" t="s">
        <v>43</v>
      </c>
      <c r="B6" s="15" t="s">
        <v>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B9D8C422C5C247A9986974DA5711EF" ma:contentTypeVersion="20" ma:contentTypeDescription="Create a new document." ma:contentTypeScope="" ma:versionID="b087cf4dd7f86b3eef6b1f88425109b9">
  <xsd:schema xmlns:xsd="http://www.w3.org/2001/XMLSchema" xmlns:xs="http://www.w3.org/2001/XMLSchema" xmlns:p="http://schemas.microsoft.com/office/2006/metadata/properties" xmlns:ns2="9ce74c6f-0b4d-4e58-bc88-16eb9a3f2174" xmlns:ns3="efe8fa35-cd42-4519-861a-518b090cec4b" targetNamespace="http://schemas.microsoft.com/office/2006/metadata/properties" ma:root="true" ma:fieldsID="41b81e783ce1ba2396b3d88498be42a3" ns2:_="" ns3:_="">
    <xsd:import namespace="9ce74c6f-0b4d-4e58-bc88-16eb9a3f2174"/>
    <xsd:import namespace="efe8fa35-cd42-4519-861a-518b090cec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TaxCatchAll" minOccurs="0"/>
                <xsd:element ref="ns2:lcf76f155ced4ddcb4097134ff3c332f"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74c6f-0b4d-4e58-bc88-16eb9a3f2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bafe79d-3d34-4b47-ba45-d446bc85ef0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e8fa35-cd42-4519-861a-518b090cec4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bed8d1-a202-46b9-90bf-c9d1e038d253}" ma:internalName="TaxCatchAll" ma:showField="CatchAllData" ma:web="efe8fa35-cd42-4519-861a-518b090cec4b">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e74c6f-0b4d-4e58-bc88-16eb9a3f2174">
      <Terms xmlns="http://schemas.microsoft.com/office/infopath/2007/PartnerControls"/>
    </lcf76f155ced4ddcb4097134ff3c332f>
    <TaxCatchAll xmlns="efe8fa35-cd42-4519-861a-518b090cec4b" xsi:nil="true"/>
  </documentManagement>
</p:properties>
</file>

<file path=customXml/item4.xml>��< ? x m l   v e r s i o n = " 1 . 0 "   e n c o d i n g = " u t f - 1 6 " ? > < D a t a M a s h u p   x m l n s = " h t t p : / / s c h e m a s . m i c r o s o f t . c o m / D a t a M a s h u p " > A A A A A B Q D A A B Q S w M E F A A C A A g A u q P 1 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u q P 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q j 9 V w o i k e 4 D g A A A B E A A A A T A B w A R m 9 y b X V s Y X M v U 2 V j d G l v b j E u b S C i G A A o o B Q A A A A A A A A A A A A A A A A A A A A A A A A A A A A r T k 0 u y c z P U w i G 0 I b W A F B L A Q I t A B Q A A g A I A L q j 9 V y p W 6 4 C p A A A A P Y A A A A S A A A A A A A A A A A A A A A A A A A A A A B D b 2 5 m a W c v U G F j a 2 F n Z S 5 4 b W x Q S w E C L Q A U A A I A C A C 6 o / V c D 8 r p q 6 Q A A A D p A A A A E w A A A A A A A A A A A A A A A A D w A A A A W 0 N v b n R l b n R f V H l w Z X N d L n h t b F B L A Q I t A B Q A A g A I A L q j 9 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S S g d 2 E Q A X R 5 O g A d 2 + P 0 n / A A A A A A I A A A A A A B B m A A A A A Q A A I A A A A M 2 f r N c j E R D R j N U N b q x 4 T g v 7 7 L Y P s Y w n j B n y x 1 9 m K + Y o A A A A A A 6 A A A A A A g A A I A A A A J j K y E Y i f B 5 A 0 u G V A P t W Z A 2 b G M h H L K d 0 X X s W 1 U K l 7 n I X U A A A A L U 2 5 3 y Y L o O 7 A B 0 Y 0 x X t t N V n p 3 J 6 i e r B v X 3 j f K z 5 D t G Z n R f i b R 0 e 7 C f 0 s 8 N C k L r R 4 n I b t Q m K / D 5 p o T o u I D i K 1 B t L Y 8 3 S v F z k X W y B 0 h d U o u s L Q A A A A F M t L 9 K U 5 s v W o N x b 3 0 u 0 q 1 n p 5 V w V M y J E y g 0 j x 3 L 2 l k 2 o D g m j E q J l 5 W u S c 0 d C 0 F B Q U x V z u j I g b v G A O N + U 3 R i P q T o = < / D a t a M a s h u p > 
</file>

<file path=customXml/itemProps1.xml><?xml version="1.0" encoding="utf-8"?>
<ds:datastoreItem xmlns:ds="http://schemas.openxmlformats.org/officeDocument/2006/customXml" ds:itemID="{49C2B675-97FB-47ED-BB72-F8586362451B}">
  <ds:schemaRefs>
    <ds:schemaRef ds:uri="http://schemas.microsoft.com/sharepoint/v3/contenttype/forms"/>
  </ds:schemaRefs>
</ds:datastoreItem>
</file>

<file path=customXml/itemProps2.xml><?xml version="1.0" encoding="utf-8"?>
<ds:datastoreItem xmlns:ds="http://schemas.openxmlformats.org/officeDocument/2006/customXml" ds:itemID="{A6B737CD-58FC-4B2C-8DCA-40A4849D0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e74c6f-0b4d-4e58-bc88-16eb9a3f2174"/>
    <ds:schemaRef ds:uri="efe8fa35-cd42-4519-861a-518b090ce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0C159-1328-4581-A2FB-B9C4267DCE56}">
  <ds:schemaRefs>
    <ds:schemaRef ds:uri="http://schemas.microsoft.com/office/2006/metadata/properties"/>
    <ds:schemaRef ds:uri="http://schemas.microsoft.com/office/infopath/2007/PartnerControls"/>
    <ds:schemaRef ds:uri="9ce74c6f-0b4d-4e58-bc88-16eb9a3f2174"/>
    <ds:schemaRef ds:uri="efe8fa35-cd42-4519-861a-518b090cec4b"/>
  </ds:schemaRefs>
</ds:datastoreItem>
</file>

<file path=customXml/itemProps4.xml><?xml version="1.0" encoding="utf-8"?>
<ds:datastoreItem xmlns:ds="http://schemas.openxmlformats.org/officeDocument/2006/customXml" ds:itemID="{53BD4BAF-4534-4F00-830A-B3960065ED1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Health Spending PivotTable</vt:lpstr>
      <vt:lpstr>Health Spending</vt:lpstr>
      <vt:lpstr>Scenarios</vt:lpstr>
      <vt:lpstr>Analysis Questions</vt:lpstr>
    </vt:vector>
  </TitlesOfParts>
  <Company>WVU CS101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Solution - Homework Help #2: Healthcare Spending Problem</dc:title>
  <dc:creator>CS101 Solution File</dc:creator>
  <dc:description>Solution - Homework Help #2: Healthcare Spending Problem</dc:description>
  <cp:lastModifiedBy>Brian Powell</cp:lastModifiedBy>
  <dcterms:created xsi:type="dcterms:W3CDTF">2026-07-19T22:45:12Z</dcterms:created>
  <dcterms:modified xsi:type="dcterms:W3CDTF">2026-07-22T00:34:12Z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0x0101000BB9D8C422C5C247A9986974DA5711EF</vt:lpwstr>
  </property>
  <property fmtid="{D5CDD505-2E9C-101B-9397-08002B2CF9AE}" pid="3" name="MediaServiceImageTags">
    <vt:lpwstr/>
  </property>
</Properties>
</file>