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powell\Desktop\"/>
    </mc:Choice>
  </mc:AlternateContent>
  <xr:revisionPtr revIDLastSave="0" documentId="13_ncr:1_{20270239-0D96-4BD5-A7AB-AEA89C939F8E}" xr6:coauthVersionLast="46" xr6:coauthVersionMax="46" xr10:uidLastSave="{00000000-0000-0000-0000-000000000000}"/>
  <bookViews>
    <workbookView xWindow="-120" yWindow="-120" windowWidth="19440" windowHeight="10440" firstSheet="1" activeTab="3" xr2:uid="{330B034F-C9E3-49B8-B22B-4014C192F829}"/>
  </bookViews>
  <sheets>
    <sheet name="Mileage Chart" sheetId="4" r:id="rId1"/>
    <sheet name="Mileage PivotTable" sheetId="5" r:id="rId2"/>
    <sheet name="Mileage" sheetId="1" r:id="rId3"/>
    <sheet name="Analysis Questions" sheetId="2" r:id="rId4"/>
  </sheets>
  <definedNames>
    <definedName name="ExternalData_1" localSheetId="2" hidden="1">Mileage!$A$4:$K$50</definedName>
  </definedNames>
  <calcPr calcId="191029"/>
  <pivotCaches>
    <pivotCache cacheId="1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 l="1"/>
  <c r="K11" i="1"/>
  <c r="K14" i="1"/>
  <c r="K19" i="1"/>
  <c r="K22" i="1"/>
  <c r="K27" i="1"/>
  <c r="K30" i="1"/>
  <c r="K35" i="1"/>
  <c r="K38" i="1"/>
  <c r="K43" i="1"/>
  <c r="K46" i="1"/>
  <c r="K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 i="1"/>
  <c r="H50" i="1"/>
  <c r="K50" i="1" s="1"/>
  <c r="H49" i="1"/>
  <c r="K49" i="1" s="1"/>
  <c r="H48" i="1"/>
  <c r="K48" i="1" s="1"/>
  <c r="H47" i="1"/>
  <c r="K47" i="1" s="1"/>
  <c r="H46" i="1"/>
  <c r="H45" i="1"/>
  <c r="K45" i="1" s="1"/>
  <c r="H44" i="1"/>
  <c r="K44" i="1" s="1"/>
  <c r="H43" i="1"/>
  <c r="H42" i="1"/>
  <c r="K42" i="1" s="1"/>
  <c r="H41" i="1"/>
  <c r="K41" i="1" s="1"/>
  <c r="H40" i="1"/>
  <c r="K40" i="1" s="1"/>
  <c r="H39" i="1"/>
  <c r="K39" i="1" s="1"/>
  <c r="H38" i="1"/>
  <c r="H37" i="1"/>
  <c r="K37" i="1" s="1"/>
  <c r="H36" i="1"/>
  <c r="K36" i="1" s="1"/>
  <c r="H35" i="1"/>
  <c r="H34" i="1"/>
  <c r="K34" i="1" s="1"/>
  <c r="H33" i="1"/>
  <c r="K33" i="1" s="1"/>
  <c r="H32" i="1"/>
  <c r="K32" i="1" s="1"/>
  <c r="H31" i="1"/>
  <c r="K31" i="1" s="1"/>
  <c r="H30" i="1"/>
  <c r="H29" i="1"/>
  <c r="K29" i="1" s="1"/>
  <c r="H28" i="1"/>
  <c r="K28" i="1" s="1"/>
  <c r="H27" i="1"/>
  <c r="H26" i="1"/>
  <c r="K26" i="1" s="1"/>
  <c r="H25" i="1"/>
  <c r="K25" i="1" s="1"/>
  <c r="H24" i="1"/>
  <c r="K24" i="1" s="1"/>
  <c r="H23" i="1"/>
  <c r="K23" i="1" s="1"/>
  <c r="H22" i="1"/>
  <c r="H21" i="1"/>
  <c r="K21" i="1" s="1"/>
  <c r="H20" i="1"/>
  <c r="K20" i="1" s="1"/>
  <c r="H19" i="1"/>
  <c r="H18" i="1"/>
  <c r="K18" i="1" s="1"/>
  <c r="H17" i="1"/>
  <c r="K17" i="1" s="1"/>
  <c r="H16" i="1"/>
  <c r="K16" i="1" s="1"/>
  <c r="H15" i="1"/>
  <c r="K15" i="1" s="1"/>
  <c r="H14" i="1"/>
  <c r="H13" i="1"/>
  <c r="K13" i="1" s="1"/>
  <c r="H12" i="1"/>
  <c r="K12" i="1" s="1"/>
  <c r="H11" i="1"/>
  <c r="H10" i="1"/>
  <c r="K10" i="1" s="1"/>
  <c r="H9" i="1"/>
  <c r="K9" i="1" s="1"/>
  <c r="H8" i="1"/>
  <c r="K8" i="1" s="1"/>
  <c r="H7" i="1"/>
  <c r="K7" i="1" s="1"/>
  <c r="H6" i="1"/>
  <c r="H5" i="1"/>
  <c r="C7" i="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D7"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E7" i="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F7" i="1"/>
  <c r="G7" i="1"/>
  <c r="F8" i="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G8" i="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D6" i="1"/>
  <c r="E6" i="1"/>
  <c r="F6" i="1"/>
  <c r="G6" i="1"/>
  <c r="C6" i="1"/>
  <c r="C51" i="1" l="1"/>
  <c r="G51" i="1"/>
  <c r="F51" i="1"/>
  <c r="E51" i="1"/>
  <c r="D51" i="1"/>
  <c r="B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407DA86-90FB-4E1B-828C-96FAE94F9991}" keepAlive="1" name="Query - mileage" description="Connection to the 'mileage' query in the workbook." type="5" refreshedVersion="6" background="1" saveData="1">
    <dbPr connection="Provider=Microsoft.Mashup.OleDb.1;Data Source=$Workbook$;Location=mileage;Extended Properties=&quot;&quot;" command="SELECT * FROM [mileage]"/>
  </connection>
</connections>
</file>

<file path=xl/sharedStrings.xml><?xml version="1.0" encoding="utf-8"?>
<sst xmlns="http://schemas.openxmlformats.org/spreadsheetml/2006/main" count="34" uniqueCount="32">
  <si>
    <t>Year</t>
  </si>
  <si>
    <t>Vehicle Miles Traveled</t>
  </si>
  <si>
    <t>1.0% Rate</t>
  </si>
  <si>
    <t>1.5% Rate</t>
  </si>
  <si>
    <t>2.0% Rate</t>
  </si>
  <si>
    <t>2.5% Rate</t>
  </si>
  <si>
    <t>3.0% Rate</t>
  </si>
  <si>
    <t>Average</t>
  </si>
  <si>
    <t>Maximum</t>
  </si>
  <si>
    <t>Minimum</t>
  </si>
  <si>
    <t>Class</t>
  </si>
  <si>
    <t>Annual Growth Rate:</t>
  </si>
  <si>
    <t>Row Labels</t>
  </si>
  <si>
    <t>Grand Total</t>
  </si>
  <si>
    <t>1975-1984</t>
  </si>
  <si>
    <t>1985-1994</t>
  </si>
  <si>
    <t>1995-2004</t>
  </si>
  <si>
    <t>2005-2014</t>
  </si>
  <si>
    <t>2015-2024</t>
  </si>
  <si>
    <t>Average of Vehicle Miles Traveled</t>
  </si>
  <si>
    <t>Question Number</t>
  </si>
  <si>
    <t>Response</t>
  </si>
  <si>
    <t>A</t>
  </si>
  <si>
    <t>I used a polynomial trendline. It had a good R-squared value and seemed to give a reasonable projection going forward, showing a slight decrease in driving which seems reasonable based on recent trends.</t>
  </si>
  <si>
    <t>B</t>
  </si>
  <si>
    <t>I think population growth is a main reason for increased driving. There are more people who need to commute to work, shop, and have packages delivered to them. This equates to increased vehicle miles traveled.</t>
  </si>
  <si>
    <t>C</t>
  </si>
  <si>
    <t>Many younger people seem less interested in driving than those in previous generations, which means they aren't contributing as many new miles traveled. Gasoline was also expensive for many of the years in the 2004-2019 time period, which may have reduced non-essential driving.</t>
  </si>
  <si>
    <t>D</t>
  </si>
  <si>
    <t>These downturns corresponded with recessions. There were fewer people needing to commute to work, and people tended to cut back on unnecessary expenses like trips.</t>
  </si>
  <si>
    <t>E</t>
  </si>
  <si>
    <t>The 2.0% rate best matched the actual miles traveled between 1975 and 2020, even when taking into account the COVID-related decline in 2020 mileage. It is probably a little bit high of a growth rate going forward, with the growth in work from home and many people preferring not to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</si>
</sst>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8"/>
      <color theme="3"/>
      <name val="Calibri Light"/>
      <family val="2"/>
      <scheme val="maj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0" xfId="0" applyNumberFormat="1"/>
    <xf numFmtId="10" fontId="0" fillId="0" borderId="0" xfId="0" applyNumberFormat="1"/>
    <xf numFmtId="0" fontId="0" fillId="0" borderId="0" xfId="0"/>
    <xf numFmtId="0" fontId="1" fillId="0" borderId="0" xfId="1" applyAlignment="1">
      <alignment horizontal="center"/>
    </xf>
    <xf numFmtId="3" fontId="0" fillId="0" borderId="0" xfId="0" applyNumberFormat="1"/>
    <xf numFmtId="0" fontId="0" fillId="0" borderId="0" xfId="0" pivotButton="1"/>
    <xf numFmtId="0" fontId="0" fillId="0" borderId="0" xfId="0" applyAlignment="1">
      <alignment horizontal="left"/>
    </xf>
    <xf numFmtId="0" fontId="2" fillId="0" borderId="0" xfId="0" applyFont="1"/>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0" fillId="0" borderId="0" xfId="0" applyAlignment="1">
      <alignment vertical="top" wrapText="1"/>
    </xf>
  </cellXfs>
  <cellStyles count="2">
    <cellStyle name="Normal" xfId="0" builtinId="0"/>
    <cellStyle name="Title" xfId="1" builtinId="15"/>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connections" Target="connection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Mileage!$B$4</c:f>
              <c:strCache>
                <c:ptCount val="1"/>
                <c:pt idx="0">
                  <c:v>Vehicle Miles Traveled</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poly"/>
            <c:order val="2"/>
            <c:forward val="20"/>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Mileage!$A$5:$A$50</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Mileage!$B$5:$B$50</c:f>
              <c:numCache>
                <c:formatCode>#,##0</c:formatCode>
                <c:ptCount val="46"/>
                <c:pt idx="0">
                  <c:v>1330075000000</c:v>
                </c:pt>
                <c:pt idx="1">
                  <c:v>1409163000000</c:v>
                </c:pt>
                <c:pt idx="2">
                  <c:v>1463409000000</c:v>
                </c:pt>
                <c:pt idx="3">
                  <c:v>1548212000000</c:v>
                </c:pt>
                <c:pt idx="4">
                  <c:v>1529132000000</c:v>
                </c:pt>
                <c:pt idx="5">
                  <c:v>1520856000000</c:v>
                </c:pt>
                <c:pt idx="6">
                  <c:v>1550270000000</c:v>
                </c:pt>
                <c:pt idx="7">
                  <c:v>1592481000000</c:v>
                </c:pt>
                <c:pt idx="8">
                  <c:v>1649106000000</c:v>
                </c:pt>
                <c:pt idx="9">
                  <c:v>1716768000000</c:v>
                </c:pt>
                <c:pt idx="10">
                  <c:v>1774762000000</c:v>
                </c:pt>
                <c:pt idx="11">
                  <c:v>1838241000000</c:v>
                </c:pt>
                <c:pt idx="12">
                  <c:v>1924327000000</c:v>
                </c:pt>
                <c:pt idx="13">
                  <c:v>2025586000000</c:v>
                </c:pt>
                <c:pt idx="14">
                  <c:v>2107040000000</c:v>
                </c:pt>
                <c:pt idx="15">
                  <c:v>2147501000000</c:v>
                </c:pt>
                <c:pt idx="16">
                  <c:v>2172214000000</c:v>
                </c:pt>
                <c:pt idx="17">
                  <c:v>2247152000000</c:v>
                </c:pt>
                <c:pt idx="18">
                  <c:v>2296705000000</c:v>
                </c:pt>
                <c:pt idx="19">
                  <c:v>2357588000000</c:v>
                </c:pt>
                <c:pt idx="20">
                  <c:v>2422774000000</c:v>
                </c:pt>
                <c:pt idx="21">
                  <c:v>2482201000000</c:v>
                </c:pt>
                <c:pt idx="22">
                  <c:v>2560373000000</c:v>
                </c:pt>
                <c:pt idx="23">
                  <c:v>2625364000000</c:v>
                </c:pt>
                <c:pt idx="24">
                  <c:v>2679458000000</c:v>
                </c:pt>
                <c:pt idx="25">
                  <c:v>2746926000000</c:v>
                </c:pt>
                <c:pt idx="26">
                  <c:v>2795610000000</c:v>
                </c:pt>
                <c:pt idx="27">
                  <c:v>2855509000000</c:v>
                </c:pt>
                <c:pt idx="28">
                  <c:v>2890221000000</c:v>
                </c:pt>
                <c:pt idx="29">
                  <c:v>2964789000000</c:v>
                </c:pt>
                <c:pt idx="30">
                  <c:v>2989428000000</c:v>
                </c:pt>
                <c:pt idx="31">
                  <c:v>3014116000000</c:v>
                </c:pt>
                <c:pt idx="32">
                  <c:v>3029821000000</c:v>
                </c:pt>
                <c:pt idx="33">
                  <c:v>2973508000000</c:v>
                </c:pt>
                <c:pt idx="34">
                  <c:v>2956763000000</c:v>
                </c:pt>
                <c:pt idx="35">
                  <c:v>2967266000000</c:v>
                </c:pt>
                <c:pt idx="36">
                  <c:v>2950402000000</c:v>
                </c:pt>
                <c:pt idx="37">
                  <c:v>2968567000000</c:v>
                </c:pt>
                <c:pt idx="38">
                  <c:v>2988281000000</c:v>
                </c:pt>
                <c:pt idx="39">
                  <c:v>3025656000000</c:v>
                </c:pt>
                <c:pt idx="40">
                  <c:v>3095372000000</c:v>
                </c:pt>
                <c:pt idx="41">
                  <c:v>3174407000000</c:v>
                </c:pt>
                <c:pt idx="42">
                  <c:v>3212346000000</c:v>
                </c:pt>
                <c:pt idx="43">
                  <c:v>3240325000000</c:v>
                </c:pt>
                <c:pt idx="44">
                  <c:v>3260292000000</c:v>
                </c:pt>
                <c:pt idx="45">
                  <c:v>2829361000000</c:v>
                </c:pt>
              </c:numCache>
            </c:numRef>
          </c:val>
          <c:smooth val="0"/>
          <c:extLst>
            <c:ext xmlns:c16="http://schemas.microsoft.com/office/drawing/2014/chart" uri="{C3380CC4-5D6E-409C-BE32-E72D297353CC}">
              <c16:uniqueId val="{00000000-F8A4-44FC-A991-560328C36DB0}"/>
            </c:ext>
          </c:extLst>
        </c:ser>
        <c:dLbls>
          <c:showLegendKey val="0"/>
          <c:showVal val="0"/>
          <c:showCatName val="0"/>
          <c:showSerName val="0"/>
          <c:showPercent val="0"/>
          <c:showBubbleSize val="0"/>
        </c:dLbls>
        <c:smooth val="0"/>
        <c:axId val="1000624840"/>
        <c:axId val="1000625168"/>
      </c:lineChart>
      <c:catAx>
        <c:axId val="1000624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625168"/>
        <c:crosses val="autoZero"/>
        <c:auto val="1"/>
        <c:lblAlgn val="ctr"/>
        <c:lblOffset val="100"/>
        <c:noMultiLvlLbl val="0"/>
      </c:catAx>
      <c:valAx>
        <c:axId val="1000625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Traveled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62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322895-D4B3-4B28-B177-4D054D6DC3C8}">
  <sheetPr/>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8333" cy="6304643"/>
    <xdr:graphicFrame macro="">
      <xdr:nvGraphicFramePr>
        <xdr:cNvPr id="2" name="Chart 1">
          <a:extLst>
            <a:ext uri="{FF2B5EF4-FFF2-40B4-BE49-F238E27FC236}">
              <a16:creationId xmlns:a16="http://schemas.microsoft.com/office/drawing/2014/main" id="{3983D878-6051-48BF-9A11-4386BC79C6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M. Powell" refreshedDate="44343.55560925926" createdVersion="6" refreshedVersion="6" minRefreshableVersion="3" recordCount="46" xr:uid="{B6CBBFAE-7144-4992-B2F3-A62853329201}">
  <cacheSource type="worksheet">
    <worksheetSource name="mileage"/>
  </cacheSource>
  <cacheFields count="11">
    <cacheField name="Year" numFmtId="0">
      <sharedItems containsSemiMixedTypes="0" containsString="0" containsNumber="1" containsInteger="1" minValue="1975" maxValue="2020" count="46">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sharedItems>
      <fieldGroup base="0">
        <rangePr startNum="1975" endNum="2020" groupInterval="10"/>
        <groupItems count="7">
          <s v="&lt;1975"/>
          <s v="1975-1984"/>
          <s v="1985-1994"/>
          <s v="1995-2004"/>
          <s v="2005-2014"/>
          <s v="2015-2024"/>
          <s v="&gt;2025"/>
        </groupItems>
      </fieldGroup>
    </cacheField>
    <cacheField name="Vehicle Miles Traveled" numFmtId="3">
      <sharedItems containsSemiMixedTypes="0" containsString="0" containsNumber="1" containsInteger="1" minValue="1330075000000" maxValue="3260292000000"/>
    </cacheField>
    <cacheField name="1.0% Rate" numFmtId="3">
      <sharedItems containsSemiMixedTypes="0" containsString="0" containsNumber="1" minValue="1330075000000" maxValue="2081315654622.7798"/>
    </cacheField>
    <cacheField name="1.5% Rate" numFmtId="3">
      <sharedItems containsSemiMixedTypes="0" containsString="0" containsNumber="1" minValue="1330075000000" maxValue="2599249875142.4995"/>
    </cacheField>
    <cacheField name="2.0% Rate" numFmtId="3">
      <sharedItems containsSemiMixedTypes="0" containsString="0" containsNumber="1" minValue="1330075000000" maxValue="3242528932116.186"/>
    </cacheField>
    <cacheField name="2.5% Rate" numFmtId="3">
      <sharedItems containsSemiMixedTypes="0" containsString="0" containsNumber="1" minValue="1330075000000" maxValue="4040639203669.6533"/>
    </cacheField>
    <cacheField name="3.0% Rate" numFmtId="3">
      <sharedItems containsSemiMixedTypes="0" containsString="0" containsNumber="1" minValue="1330075000000" maxValue="5029806089084.417"/>
    </cacheField>
    <cacheField name="Average" numFmtId="3">
      <sharedItems containsSemiMixedTypes="0" containsString="0" containsNumber="1" minValue="1330075000000" maxValue="3398707950927.1069"/>
    </cacheField>
    <cacheField name="Maximum" numFmtId="3">
      <sharedItems containsSemiMixedTypes="0" containsString="0" containsNumber="1" minValue="1330075000000" maxValue="5029806089084.417"/>
    </cacheField>
    <cacheField name="Minimum" numFmtId="3">
      <sharedItems containsSemiMixedTypes="0" containsString="0" containsNumber="1" minValue="1330075000000" maxValue="2081315654622.7798"/>
    </cacheField>
    <cacheField name="Cla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x v="0"/>
    <n v="1330075000000"/>
    <n v="1330075000000"/>
    <n v="1330075000000"/>
    <n v="1330075000000"/>
    <n v="1330075000000"/>
    <n v="1330075000000"/>
    <n v="1330075000000"/>
    <n v="1330075000000"/>
    <n v="1330075000000"/>
    <s v="C"/>
  </r>
  <r>
    <x v="1"/>
    <n v="1409163000000"/>
    <n v="1343375750000"/>
    <n v="1350026124999.9998"/>
    <n v="1356676500000"/>
    <n v="1363326875000"/>
    <n v="1369977250000"/>
    <n v="1356676500000"/>
    <n v="1369977250000"/>
    <n v="1343375750000"/>
    <s v="C"/>
  </r>
  <r>
    <x v="2"/>
    <n v="1463409000000"/>
    <n v="1356809507500"/>
    <n v="1370276516874.9995"/>
    <n v="1383810030000"/>
    <n v="1397410046875"/>
    <n v="1411076567500"/>
    <n v="1383876533750"/>
    <n v="1411076567500"/>
    <n v="1356809507500"/>
    <s v="C"/>
  </r>
  <r>
    <x v="3"/>
    <n v="1548212000000"/>
    <n v="1370377602575"/>
    <n v="1390830664628.1243"/>
    <n v="1411486230600"/>
    <n v="1432345298046.8748"/>
    <n v="1453408864525"/>
    <n v="1411689732074.9998"/>
    <n v="1453408864525"/>
    <n v="1370377602575"/>
    <s v="C"/>
  </r>
  <r>
    <x v="4"/>
    <n v="1529132000000"/>
    <n v="1384081378600.75"/>
    <n v="1411693124597.5459"/>
    <n v="1439715955212"/>
    <n v="1468153930498.0464"/>
    <n v="1497011130460.75"/>
    <n v="1440131103873.8184"/>
    <n v="1497011130460.75"/>
    <n v="1384081378600.75"/>
    <s v="C"/>
  </r>
  <r>
    <x v="5"/>
    <n v="1520856000000"/>
    <n v="1397922192386.7576"/>
    <n v="1432868521466.509"/>
    <n v="1468510274316.24"/>
    <n v="1504857778760.4973"/>
    <n v="1541921464374.5725"/>
    <n v="1469216046260.9153"/>
    <n v="1541921464374.5725"/>
    <n v="1397922192386.7576"/>
    <s v="C"/>
  </r>
  <r>
    <x v="6"/>
    <n v="1550270000000"/>
    <n v="1411901414310.6252"/>
    <n v="1454361549288.5066"/>
    <n v="1497880479802.5647"/>
    <n v="1542479223229.5095"/>
    <n v="1588179108305.8098"/>
    <n v="1498960354987.4031"/>
    <n v="1588179108305.8098"/>
    <n v="1411901414310.6252"/>
    <s v="C"/>
  </r>
  <r>
    <x v="7"/>
    <n v="1592481000000"/>
    <n v="1426020428453.7314"/>
    <n v="1476176972527.834"/>
    <n v="1527838089398.616"/>
    <n v="1581041203810.2471"/>
    <n v="1635824481554.9841"/>
    <n v="1529380235149.0825"/>
    <n v="1635824481554.9841"/>
    <n v="1426020428453.7314"/>
    <s v="C"/>
  </r>
  <r>
    <x v="8"/>
    <n v="1649106000000"/>
    <n v="1440280632738.2688"/>
    <n v="1498319627115.7515"/>
    <n v="1558394851186.5884"/>
    <n v="1620567233905.5032"/>
    <n v="1684899216001.6338"/>
    <n v="1560492312189.5493"/>
    <n v="1684899216001.6338"/>
    <n v="1440280632738.2688"/>
    <s v="C"/>
  </r>
  <r>
    <x v="9"/>
    <n v="1716768000000"/>
    <n v="1454683439065.6516"/>
    <n v="1520794421522.4875"/>
    <n v="1589562748210.3201"/>
    <n v="1661081414753.1406"/>
    <n v="1735446192481.6829"/>
    <n v="1592313643206.6565"/>
    <n v="1735446192481.6829"/>
    <n v="1454683439065.6516"/>
    <s v="C"/>
  </r>
  <r>
    <x v="10"/>
    <n v="1774762000000"/>
    <n v="1469230273456.3081"/>
    <n v="1543606337845.3247"/>
    <n v="1621354003174.5266"/>
    <n v="1702608450121.969"/>
    <n v="1787509578256.1333"/>
    <n v="1624861728570.8523"/>
    <n v="1787509578256.1333"/>
    <n v="1469230273456.3081"/>
    <s v="C"/>
  </r>
  <r>
    <x v="11"/>
    <n v="1838241000000"/>
    <n v="1483922576190.8711"/>
    <n v="1566760432913.0044"/>
    <n v="1653781083238.0171"/>
    <n v="1745173661375.0181"/>
    <n v="1841134865603.8174"/>
    <n v="1658154523864.1455"/>
    <n v="1841134865603.8174"/>
    <n v="1483922576190.8711"/>
    <s v="C"/>
  </r>
  <r>
    <x v="12"/>
    <n v="1924327000000"/>
    <n v="1498761801952.7798"/>
    <n v="1590261839406.6992"/>
    <n v="1686856704902.7773"/>
    <n v="1788803002909.3933"/>
    <n v="1896368911571.9319"/>
    <n v="1692210452148.7163"/>
    <n v="1896368911571.9319"/>
    <n v="1498761801952.7798"/>
    <s v="C"/>
  </r>
  <r>
    <x v="13"/>
    <n v="2025586000000"/>
    <n v="1513749419972.3076"/>
    <n v="1614115766997.7996"/>
    <n v="1720593839000.833"/>
    <n v="1833523077982.1279"/>
    <n v="1953259978919.0898"/>
    <n v="1727048416574.4316"/>
    <n v="1953259978919.0898"/>
    <n v="1513749419972.3076"/>
    <s v="C"/>
  </r>
  <r>
    <x v="14"/>
    <n v="2107040000000"/>
    <n v="1528886914172.0308"/>
    <n v="1638327503502.7664"/>
    <n v="1755005715780.8496"/>
    <n v="1879361154931.6809"/>
    <n v="2011857778286.6626"/>
    <n v="1762687813334.7981"/>
    <n v="2011857778286.6626"/>
    <n v="1528886914172.0308"/>
    <s v="C"/>
  </r>
  <r>
    <x v="15"/>
    <n v="2147501000000"/>
    <n v="1544175783313.751"/>
    <n v="1662902416055.3076"/>
    <n v="1790105830096.4666"/>
    <n v="1926345183804.9727"/>
    <n v="2072213511635.2625"/>
    <n v="1799148544981.1519"/>
    <n v="2072213511635.2625"/>
    <n v="1544175783313.751"/>
    <s v="C"/>
  </r>
  <r>
    <x v="16"/>
    <n v="2172214000000"/>
    <n v="1559617541146.8884"/>
    <n v="1687845952296.137"/>
    <n v="1825907946698.396"/>
    <n v="1974503813400.0967"/>
    <n v="2134379916984.3203"/>
    <n v="1836451034105.168"/>
    <n v="2134379916984.3203"/>
    <n v="1559617541146.8884"/>
    <s v="C"/>
  </r>
  <r>
    <x v="17"/>
    <n v="2247152000000"/>
    <n v="1575213716558.3574"/>
    <n v="1713163641580.5789"/>
    <n v="1862426105632.364"/>
    <n v="2023866408735.0989"/>
    <n v="2198411314493.8501"/>
    <n v="1874616237400.05"/>
    <n v="2198411314493.8501"/>
    <n v="1575213716558.3574"/>
    <s v="C"/>
  </r>
  <r>
    <x v="18"/>
    <n v="2296705000000"/>
    <n v="1590965853723.9409"/>
    <n v="1738861096204.2874"/>
    <n v="1899674627745.0112"/>
    <n v="2074463068953.4761"/>
    <n v="2264363653928.6655"/>
    <n v="1913665660111.0767"/>
    <n v="2264363653928.6655"/>
    <n v="1590965853723.9409"/>
    <s v="C"/>
  </r>
  <r>
    <x v="19"/>
    <n v="2357588000000"/>
    <n v="1606875512261.1804"/>
    <n v="1764944012647.3516"/>
    <n v="1937668120299.9114"/>
    <n v="2126324645677.3127"/>
    <n v="2332294563546.5254"/>
    <n v="1953621370886.4563"/>
    <n v="2332294563546.5254"/>
    <n v="1606875512261.1804"/>
    <s v="C"/>
  </r>
  <r>
    <x v="20"/>
    <n v="2422774000000"/>
    <n v="1622944267383.7922"/>
    <n v="1791418172837.0618"/>
    <n v="1976421482705.9097"/>
    <n v="2179482761819.2454"/>
    <n v="2402263400452.9214"/>
    <n v="1994506017039.7859"/>
    <n v="2402263400452.9214"/>
    <n v="1622944267383.7922"/>
    <s v="C"/>
  </r>
  <r>
    <x v="21"/>
    <n v="2482201000000"/>
    <n v="1639173710057.6301"/>
    <n v="1818289445429.6174"/>
    <n v="2015949912360.0278"/>
    <n v="2233969830864.7261"/>
    <n v="2474331302466.5093"/>
    <n v="2036342840235.7024"/>
    <n v="2474331302466.5093"/>
    <n v="1639173710057.6301"/>
    <s v="B"/>
  </r>
  <r>
    <x v="22"/>
    <n v="2560373000000"/>
    <n v="1655565447158.2065"/>
    <n v="1845563787111.0615"/>
    <n v="2056268910607.2285"/>
    <n v="2289819076636.3442"/>
    <n v="2548561241540.5044"/>
    <n v="2079155692610.6687"/>
    <n v="2548561241540.5044"/>
    <n v="1655565447158.2065"/>
    <s v="B"/>
  </r>
  <r>
    <x v="23"/>
    <n v="2625364000000"/>
    <n v="1672121101629.7886"/>
    <n v="1873247243917.7273"/>
    <n v="2097394288819.373"/>
    <n v="2347064553552.2524"/>
    <n v="2625018078786.7197"/>
    <n v="2122969053341.1719"/>
    <n v="2625018078786.7197"/>
    <n v="1672121101629.7886"/>
    <s v="B"/>
  </r>
  <r>
    <x v="24"/>
    <n v="2679458000000"/>
    <n v="1688842312646.0864"/>
    <n v="1901345952576.4929"/>
    <n v="2139342174595.7605"/>
    <n v="2405741167391.0586"/>
    <n v="2703768621150.3213"/>
    <n v="2167808045671.9438"/>
    <n v="2703768621150.3213"/>
    <n v="1688842312646.0864"/>
    <s v="B"/>
  </r>
  <r>
    <x v="25"/>
    <n v="2746926000000"/>
    <n v="1705730735772.5474"/>
    <n v="1929866141865.1401"/>
    <n v="2182129018087.6758"/>
    <n v="2465884696575.835"/>
    <n v="2784881679784.8311"/>
    <n v="2213698454417.2061"/>
    <n v="2784881679784.8311"/>
    <n v="1705730735772.5474"/>
    <s v="B"/>
  </r>
  <r>
    <x v="26"/>
    <n v="2795610000000"/>
    <n v="1722788043130.2729"/>
    <n v="1958814133993.1169"/>
    <n v="2225771598449.4292"/>
    <n v="2527531813990.2305"/>
    <n v="2868428130178.376"/>
    <n v="2260666743948.2852"/>
    <n v="2868428130178.376"/>
    <n v="1722788043130.2729"/>
    <s v="B"/>
  </r>
  <r>
    <x v="27"/>
    <n v="2855509000000"/>
    <n v="1740015923561.5757"/>
    <n v="1988196346003.0134"/>
    <n v="2270287030418.418"/>
    <n v="2590720109339.9858"/>
    <n v="2954480974083.7275"/>
    <n v="2308740076681.3438"/>
    <n v="2954480974083.7275"/>
    <n v="1740015923561.5757"/>
    <s v="B"/>
  </r>
  <r>
    <x v="28"/>
    <n v="2890221000000"/>
    <n v="1757416082797.1914"/>
    <n v="2018019291193.0583"/>
    <n v="2315692771026.7861"/>
    <n v="2655488112073.4854"/>
    <n v="3043115403306.2393"/>
    <n v="2357946332079.3525"/>
    <n v="3043115403306.2393"/>
    <n v="1757416082797.1914"/>
    <s v="B"/>
  </r>
  <r>
    <x v="29"/>
    <n v="2964789000000"/>
    <n v="1774990243625.1633"/>
    <n v="2048289580560.9541"/>
    <n v="2362006626447.3218"/>
    <n v="2721875314875.3223"/>
    <n v="3134408865405.4268"/>
    <n v="2408314126182.8374"/>
    <n v="3134408865405.4268"/>
    <n v="1774990243625.1633"/>
    <s v="B"/>
  </r>
  <r>
    <x v="30"/>
    <n v="2989428000000"/>
    <n v="1792740146061.415"/>
    <n v="2079013924269.3682"/>
    <n v="2409246758976.2681"/>
    <n v="2789922197747.2051"/>
    <n v="3228441131367.5898"/>
    <n v="2459872831684.3691"/>
    <n v="3228441131367.5898"/>
    <n v="1792740146061.415"/>
    <s v="B"/>
  </r>
  <r>
    <x v="31"/>
    <n v="3014116000000"/>
    <n v="1810667547522.0293"/>
    <n v="2110199133133.4084"/>
    <n v="2457431694155.7935"/>
    <n v="2859670252690.8848"/>
    <n v="3325294365308.6177"/>
    <n v="2512652598562.1465"/>
    <n v="3325294365308.6177"/>
    <n v="1810667547522.0293"/>
    <s v="B"/>
  </r>
  <r>
    <x v="32"/>
    <n v="3029821000000"/>
    <n v="1828774222997.2495"/>
    <n v="2141852120130.4094"/>
    <n v="2506580328038.9092"/>
    <n v="2931162009008.1567"/>
    <n v="3425053196267.8765"/>
    <n v="2566684375288.5205"/>
    <n v="3425053196267.8765"/>
    <n v="1828774222997.2495"/>
    <s v="B"/>
  </r>
  <r>
    <x v="33"/>
    <n v="2973508000000"/>
    <n v="1847061965227.2219"/>
    <n v="2173979901932.3652"/>
    <n v="2556711934599.6875"/>
    <n v="3004441059233.3604"/>
    <n v="3527804792155.9131"/>
    <n v="2621999930629.7095"/>
    <n v="3527804792155.9131"/>
    <n v="1847061965227.2219"/>
    <s v="B"/>
  </r>
  <r>
    <x v="34"/>
    <n v="2956763000000"/>
    <n v="1865532584879.4941"/>
    <n v="2206589600461.3506"/>
    <n v="2607846173291.6812"/>
    <n v="3079552085714.1943"/>
    <n v="3633638935920.5903"/>
    <n v="2678631876053.4619"/>
    <n v="3633638935920.5903"/>
    <n v="1865532584879.4941"/>
    <s v="B"/>
  </r>
  <r>
    <x v="35"/>
    <n v="2967266000000"/>
    <n v="1884187910728.2891"/>
    <n v="2239688444468.2705"/>
    <n v="2660003096757.5146"/>
    <n v="3156540887857.0488"/>
    <n v="3742648103998.208"/>
    <n v="2736613688761.8662"/>
    <n v="3742648103998.208"/>
    <n v="1884187910728.2891"/>
    <s v="B"/>
  </r>
  <r>
    <x v="36"/>
    <n v="2950402000000"/>
    <n v="1903029789835.572"/>
    <n v="2273283771135.2944"/>
    <n v="2713203158692.665"/>
    <n v="3235454410053.4746"/>
    <n v="3854927547118.1543"/>
    <n v="2795979735367.0322"/>
    <n v="3854927547118.1543"/>
    <n v="1903029789835.572"/>
    <s v="B"/>
  </r>
  <r>
    <x v="37"/>
    <n v="2968567000000"/>
    <n v="1922060087733.9277"/>
    <n v="2307383027702.3237"/>
    <n v="2767467221866.5186"/>
    <n v="3316340770304.811"/>
    <n v="3970575373531.6992"/>
    <n v="2856765296227.856"/>
    <n v="3970575373531.6992"/>
    <n v="1922060087733.9277"/>
    <s v="B"/>
  </r>
  <r>
    <x v="38"/>
    <n v="2988281000000"/>
    <n v="1941280688611.2671"/>
    <n v="2341993773117.8584"/>
    <n v="2822816566303.8491"/>
    <n v="3399249289562.4312"/>
    <n v="4089692634737.6504"/>
    <n v="2919006590466.6113"/>
    <n v="4089692634737.6504"/>
    <n v="1941280688611.2671"/>
    <s v="B"/>
  </r>
  <r>
    <x v="39"/>
    <n v="3025656000000"/>
    <n v="1960693495497.3799"/>
    <n v="2377123679714.626"/>
    <n v="2879272897629.9263"/>
    <n v="3484230521801.4917"/>
    <n v="4212383413779.7798"/>
    <n v="2982740801684.6406"/>
    <n v="4212383413779.7798"/>
    <n v="1960693495497.3799"/>
    <s v="B"/>
  </r>
  <r>
    <x v="40"/>
    <n v="3095372000000"/>
    <n v="1980300430452.3538"/>
    <n v="2412780534910.3452"/>
    <n v="2936858355582.5249"/>
    <n v="3571336284846.5288"/>
    <n v="4338754916193.1733"/>
    <n v="3048006104396.9854"/>
    <n v="4338754916193.1733"/>
    <n v="1980300430452.3538"/>
    <s v="A"/>
  </r>
  <r>
    <x v="41"/>
    <n v="3174407000000"/>
    <n v="2000103434756.8772"/>
    <n v="2448972242934"/>
    <n v="2995595522694.1753"/>
    <n v="3660619691967.6919"/>
    <n v="4468917563678.9688"/>
    <n v="3114841691206.3428"/>
    <n v="4468917563678.9688"/>
    <n v="2000103434756.8772"/>
    <s v="A"/>
  </r>
  <r>
    <x v="42"/>
    <n v="3212346000000"/>
    <n v="2020104469104.446"/>
    <n v="2485706826578.0098"/>
    <n v="3055507433148.0591"/>
    <n v="3752135184266.8838"/>
    <n v="4602985090589.3379"/>
    <n v="3183287800737.3472"/>
    <n v="4602985090589.3379"/>
    <n v="2020104469104.446"/>
    <s v="A"/>
  </r>
  <r>
    <x v="43"/>
    <n v="3240325000000"/>
    <n v="2040305513795.4905"/>
    <n v="2522992428976.6797"/>
    <n v="3116617581811.0205"/>
    <n v="3845938563873.5557"/>
    <n v="4741074643307.0186"/>
    <n v="3253385746352.7529"/>
    <n v="4741074643307.0186"/>
    <n v="2040305513795.4905"/>
    <s v="A"/>
  </r>
  <r>
    <x v="44"/>
    <n v="3260292000000"/>
    <n v="2060708568933.4453"/>
    <n v="2560837315411.3296"/>
    <n v="3178949933447.2412"/>
    <n v="3942087027970.394"/>
    <n v="4883306882606.2295"/>
    <n v="3325177945673.728"/>
    <n v="4883306882606.2295"/>
    <n v="2060708568933.4453"/>
    <s v="A"/>
  </r>
  <r>
    <x v="45"/>
    <n v="2829361000000"/>
    <n v="2081315654622.7798"/>
    <n v="2599249875142.4995"/>
    <n v="3242528932116.186"/>
    <n v="4040639203669.6533"/>
    <n v="5029806089084.417"/>
    <n v="3398707950927.1069"/>
    <n v="5029806089084.417"/>
    <n v="2081315654622.7798"/>
    <s 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BAB118-C074-4A37-8426-DDD66964C98E}" name="PivotTable5"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 firstHeaderRow="1" firstDataRow="1" firstDataCol="1"/>
  <pivotFields count="11">
    <pivotField axis="axisRow" showAll="0">
      <items count="8">
        <item x="0"/>
        <item x="1"/>
        <item x="2"/>
        <item x="3"/>
        <item x="4"/>
        <item x="5"/>
        <item x="6"/>
        <item t="default"/>
      </items>
    </pivotField>
    <pivotField dataField="1" numFmtId="3" showAll="0"/>
    <pivotField numFmtId="3" showAll="0"/>
    <pivotField numFmtId="3" showAll="0"/>
    <pivotField numFmtId="3" showAll="0"/>
    <pivotField numFmtId="3" showAll="0"/>
    <pivotField numFmtId="3" showAll="0"/>
    <pivotField numFmtId="3" showAll="0"/>
    <pivotField numFmtId="3" showAll="0"/>
    <pivotField numFmtId="3" showAll="0"/>
    <pivotField showAll="0"/>
  </pivotFields>
  <rowFields count="1">
    <field x="0"/>
  </rowFields>
  <rowItems count="6">
    <i>
      <x v="1"/>
    </i>
    <i>
      <x v="2"/>
    </i>
    <i>
      <x v="3"/>
    </i>
    <i>
      <x v="4"/>
    </i>
    <i>
      <x v="5"/>
    </i>
    <i t="grand">
      <x/>
    </i>
  </rowItems>
  <colItems count="1">
    <i/>
  </colItems>
  <dataFields count="1">
    <dataField name="Average of Vehicle Miles Traveled" fld="1" subtotal="average"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8E73B0E8-D301-47A9-BEC3-83649549DB2B}" autoFormatId="16" applyNumberFormats="0" applyBorderFormats="0" applyFontFormats="0" applyPatternFormats="0" applyAlignmentFormats="0" applyWidthHeightFormats="0">
  <queryTableRefresh nextId="12">
    <queryTableFields count="11">
      <queryTableField id="1" name="Year" tableColumnId="1"/>
      <queryTableField id="2" name="Vehicle Miles Traveled" tableColumnId="2"/>
      <queryTableField id="3" name="1.0% Rate" tableColumnId="3"/>
      <queryTableField id="4" name="1.5% Rate" tableColumnId="4"/>
      <queryTableField id="5" name="2.0% Rate" tableColumnId="5"/>
      <queryTableField id="6" name="2.5% Rate" tableColumnId="6"/>
      <queryTableField id="7" name="3.0% Rate" tableColumnId="7"/>
      <queryTableField id="8" name="Average" tableColumnId="8"/>
      <queryTableField id="9" name="Maximum" tableColumnId="9"/>
      <queryTableField id="10" name="Minimum" tableColumnId="10"/>
      <queryTableField id="11" name="Class"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F043B1-4F1B-4995-9685-C3F209921F3E}" name="mileage" displayName="mileage" ref="A4:K51" tableType="queryTable" totalsRowCount="1">
  <autoFilter ref="A4:K50" xr:uid="{E8DD9B32-0DA2-43DF-88EF-D608AD18DB09}"/>
  <tableColumns count="11">
    <tableColumn id="1" xr3:uid="{567F2C05-162A-4EFF-9437-B42D0BF405CF}" uniqueName="1" name="Year" totalsRowLabel="Average" queryTableFieldId="1"/>
    <tableColumn id="2" xr3:uid="{545B6692-EC23-4DFF-9C5B-524E657B711B}" uniqueName="2" name="Vehicle Miles Traveled" totalsRowFunction="average" queryTableFieldId="2" dataDxfId="8"/>
    <tableColumn id="3" xr3:uid="{B085A235-E064-47E3-BF64-EE1C0018C50D}" uniqueName="3" name="1.0% Rate" totalsRowFunction="average" queryTableFieldId="3" dataDxfId="7"/>
    <tableColumn id="4" xr3:uid="{645207B5-5C6D-492F-A4A4-88B06D302614}" uniqueName="4" name="1.5% Rate" totalsRowFunction="average" queryTableFieldId="4" dataDxfId="6"/>
    <tableColumn id="5" xr3:uid="{BFFCE993-6ABD-494D-B311-2D7247F1DB02}" uniqueName="5" name="2.0% Rate" totalsRowFunction="average" queryTableFieldId="5" dataDxfId="5"/>
    <tableColumn id="6" xr3:uid="{3346FE4E-B0E6-4002-BE46-29D22EC329B7}" uniqueName="6" name="2.5% Rate" totalsRowFunction="average" queryTableFieldId="6" dataDxfId="4"/>
    <tableColumn id="7" xr3:uid="{D45A868F-BEF6-47E1-8F97-A645D8005879}" uniqueName="7" name="3.0% Rate" totalsRowFunction="average" queryTableFieldId="7" dataDxfId="3"/>
    <tableColumn id="8" xr3:uid="{951E9A2F-B1BD-45B4-AAB0-39138C6AFF1A}" uniqueName="8" name="Average" queryTableFieldId="8" dataDxfId="2"/>
    <tableColumn id="9" xr3:uid="{25F47008-3FEC-46AB-99C3-382B8AAF8D0E}" uniqueName="9" name="Maximum" queryTableFieldId="9" dataDxfId="1"/>
    <tableColumn id="10" xr3:uid="{3AC93F7D-DD41-4E39-95E3-32A415164B45}" uniqueName="10" name="Minimum" queryTableFieldId="10" dataDxfId="0"/>
    <tableColumn id="11" xr3:uid="{164639B2-2BA4-45B9-AB97-B8AAD863242D}" uniqueName="11" name="Class" queryTableFieldId="11" dataDxfId="9"/>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8F34-7D07-4F90-95D2-FF3650CDD49D}">
  <dimension ref="A3:B9"/>
  <sheetViews>
    <sheetView workbookViewId="0">
      <selection activeCell="B8" sqref="B8"/>
    </sheetView>
  </sheetViews>
  <sheetFormatPr defaultRowHeight="15" x14ac:dyDescent="0.25"/>
  <cols>
    <col min="1" max="1" width="13.140625" bestFit="1" customWidth="1"/>
    <col min="2" max="2" width="32" bestFit="1" customWidth="1"/>
  </cols>
  <sheetData>
    <row r="3" spans="1:2" x14ac:dyDescent="0.25">
      <c r="A3" s="6" t="s">
        <v>12</v>
      </c>
      <c r="B3" t="s">
        <v>19</v>
      </c>
    </row>
    <row r="4" spans="1:2" x14ac:dyDescent="0.25">
      <c r="A4" s="7" t="s">
        <v>14</v>
      </c>
      <c r="B4" s="5">
        <v>1530947200000</v>
      </c>
    </row>
    <row r="5" spans="1:2" x14ac:dyDescent="0.25">
      <c r="A5" s="7" t="s">
        <v>15</v>
      </c>
      <c r="B5" s="5">
        <v>2089111600000</v>
      </c>
    </row>
    <row r="6" spans="1:2" x14ac:dyDescent="0.25">
      <c r="A6" s="7" t="s">
        <v>16</v>
      </c>
      <c r="B6" s="5">
        <v>2702322500000</v>
      </c>
    </row>
    <row r="7" spans="1:2" x14ac:dyDescent="0.25">
      <c r="A7" s="7" t="s">
        <v>17</v>
      </c>
      <c r="B7" s="5">
        <v>2986380800000</v>
      </c>
    </row>
    <row r="8" spans="1:2" x14ac:dyDescent="0.25">
      <c r="A8" s="7" t="s">
        <v>18</v>
      </c>
      <c r="B8" s="5">
        <v>3135350500000</v>
      </c>
    </row>
    <row r="9" spans="1:2" x14ac:dyDescent="0.25">
      <c r="A9" s="7" t="s">
        <v>13</v>
      </c>
      <c r="B9" s="5">
        <v>2432602695652.1738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1624-4A02-4A12-80B7-F8EB4130AF66}">
  <dimension ref="A1:K51"/>
  <sheetViews>
    <sheetView topLeftCell="A34" workbookViewId="0">
      <selection activeCell="E50" sqref="E50"/>
    </sheetView>
  </sheetViews>
  <sheetFormatPr defaultRowHeight="15" x14ac:dyDescent="0.25"/>
  <cols>
    <col min="1" max="1" width="8.28515625" bestFit="1" customWidth="1"/>
    <col min="2" max="2" width="24" bestFit="1" customWidth="1"/>
    <col min="3" max="10" width="16.42578125" bestFit="1" customWidth="1"/>
    <col min="11" max="11" width="7.7109375" bestFit="1" customWidth="1"/>
  </cols>
  <sheetData>
    <row r="1" spans="1:11" ht="23.25" x14ac:dyDescent="0.35">
      <c r="A1" s="4" t="s">
        <v>1</v>
      </c>
      <c r="B1" s="4"/>
      <c r="C1" s="4"/>
      <c r="D1" s="4"/>
      <c r="E1" s="4"/>
      <c r="F1" s="4"/>
      <c r="G1" s="4"/>
      <c r="H1" s="4"/>
      <c r="I1" s="4"/>
      <c r="J1" s="4"/>
      <c r="K1" s="4"/>
    </row>
    <row r="3" spans="1:11" x14ac:dyDescent="0.25">
      <c r="A3" s="3" t="s">
        <v>11</v>
      </c>
      <c r="B3" s="3"/>
      <c r="C3" s="2">
        <v>0.01</v>
      </c>
      <c r="D3" s="2">
        <v>1.4999999999999999E-2</v>
      </c>
      <c r="E3" s="2">
        <v>0.02</v>
      </c>
      <c r="F3" s="2">
        <v>2.5000000000000001E-2</v>
      </c>
      <c r="G3" s="2">
        <v>0.03</v>
      </c>
    </row>
    <row r="4" spans="1:11" x14ac:dyDescent="0.25">
      <c r="A4" t="s">
        <v>0</v>
      </c>
      <c r="B4" t="s">
        <v>1</v>
      </c>
      <c r="C4" t="s">
        <v>2</v>
      </c>
      <c r="D4" t="s">
        <v>3</v>
      </c>
      <c r="E4" t="s">
        <v>4</v>
      </c>
      <c r="F4" t="s">
        <v>5</v>
      </c>
      <c r="G4" t="s">
        <v>6</v>
      </c>
      <c r="H4" t="s">
        <v>7</v>
      </c>
      <c r="I4" t="s">
        <v>8</v>
      </c>
      <c r="J4" t="s">
        <v>9</v>
      </c>
      <c r="K4" t="s">
        <v>10</v>
      </c>
    </row>
    <row r="5" spans="1:11" x14ac:dyDescent="0.25">
      <c r="A5">
        <v>1975</v>
      </c>
      <c r="B5" s="5">
        <v>1330075000000</v>
      </c>
      <c r="C5" s="5">
        <v>1330075000000</v>
      </c>
      <c r="D5" s="5">
        <v>1330075000000</v>
      </c>
      <c r="E5" s="5">
        <v>1330075000000</v>
      </c>
      <c r="F5" s="5">
        <v>1330075000000</v>
      </c>
      <c r="G5" s="5">
        <v>1330075000000</v>
      </c>
      <c r="H5" s="5">
        <f>AVERAGE(mileage[[#This Row],[1.0% Rate]:[3.0% Rate]])</f>
        <v>1330075000000</v>
      </c>
      <c r="I5" s="5">
        <f>MAX(mileage[[#This Row],[1.0% Rate]:[3.0% Rate]])</f>
        <v>1330075000000</v>
      </c>
      <c r="J5" s="5">
        <f>MIN(mileage[[#This Row],[1.0% Rate]:[3.0% Rate]])</f>
        <v>1330075000000</v>
      </c>
      <c r="K5" s="1" t="str">
        <f>IF(mileage[[#This Row],[Average]]&gt;3000000000000,"A",IF(mileage[[#This Row],[Average]]&gt;=2000000000000,"B","C"))</f>
        <v>C</v>
      </c>
    </row>
    <row r="6" spans="1:11" x14ac:dyDescent="0.25">
      <c r="A6">
        <v>1976</v>
      </c>
      <c r="B6" s="5">
        <v>1409163000000</v>
      </c>
      <c r="C6" s="5">
        <f>C5*(1+C$3)^($A6-$A5)</f>
        <v>1343375750000</v>
      </c>
      <c r="D6" s="5">
        <f t="shared" ref="D6:G6" si="0">D5*(1+D$3)^($A6-$A5)</f>
        <v>1350026124999.9998</v>
      </c>
      <c r="E6" s="5">
        <f t="shared" si="0"/>
        <v>1356676500000</v>
      </c>
      <c r="F6" s="5">
        <f t="shared" si="0"/>
        <v>1363326875000</v>
      </c>
      <c r="G6" s="5">
        <f t="shared" si="0"/>
        <v>1369977250000</v>
      </c>
      <c r="H6" s="5">
        <f>AVERAGE(mileage[[#This Row],[1.0% Rate]:[3.0% Rate]])</f>
        <v>1356676500000</v>
      </c>
      <c r="I6" s="5">
        <f>MAX(mileage[[#This Row],[1.0% Rate]:[3.0% Rate]])</f>
        <v>1369977250000</v>
      </c>
      <c r="J6" s="5">
        <f>MIN(mileage[[#This Row],[1.0% Rate]:[3.0% Rate]])</f>
        <v>1343375750000</v>
      </c>
      <c r="K6" s="1" t="str">
        <f>IF(mileage[[#This Row],[Average]]&gt;3000000000000,"A",IF(mileage[[#This Row],[Average]]&gt;=2000000000000,"B","C"))</f>
        <v>C</v>
      </c>
    </row>
    <row r="7" spans="1:11" x14ac:dyDescent="0.25">
      <c r="A7">
        <v>1977</v>
      </c>
      <c r="B7" s="5">
        <v>1463409000000</v>
      </c>
      <c r="C7" s="5">
        <f t="shared" ref="C7:C50" si="1">C6*(1+C$3)^($A7-$A6)</f>
        <v>1356809507500</v>
      </c>
      <c r="D7" s="5">
        <f t="shared" ref="D7:D50" si="2">D6*(1+D$3)^($A7-$A6)</f>
        <v>1370276516874.9995</v>
      </c>
      <c r="E7" s="5">
        <f t="shared" ref="E7:E50" si="3">E6*(1+E$3)^($A7-$A6)</f>
        <v>1383810030000</v>
      </c>
      <c r="F7" s="5">
        <f t="shared" ref="F7:F50" si="4">F6*(1+F$3)^($A7-$A6)</f>
        <v>1397410046875</v>
      </c>
      <c r="G7" s="5">
        <f t="shared" ref="G7:G50" si="5">G6*(1+G$3)^($A7-$A6)</f>
        <v>1411076567500</v>
      </c>
      <c r="H7" s="5">
        <f>AVERAGE(mileage[[#This Row],[1.0% Rate]:[3.0% Rate]])</f>
        <v>1383876533750</v>
      </c>
      <c r="I7" s="5">
        <f>MAX(mileage[[#This Row],[1.0% Rate]:[3.0% Rate]])</f>
        <v>1411076567500</v>
      </c>
      <c r="J7" s="5">
        <f>MIN(mileage[[#This Row],[1.0% Rate]:[3.0% Rate]])</f>
        <v>1356809507500</v>
      </c>
      <c r="K7" s="1" t="str">
        <f>IF(mileage[[#This Row],[Average]]&gt;3000000000000,"A",IF(mileage[[#This Row],[Average]]&gt;=2000000000000,"B","C"))</f>
        <v>C</v>
      </c>
    </row>
    <row r="8" spans="1:11" x14ac:dyDescent="0.25">
      <c r="A8">
        <v>1978</v>
      </c>
      <c r="B8" s="5">
        <v>1548212000000</v>
      </c>
      <c r="C8" s="5">
        <f t="shared" si="1"/>
        <v>1370377602575</v>
      </c>
      <c r="D8" s="5">
        <f t="shared" si="2"/>
        <v>1390830664628.1243</v>
      </c>
      <c r="E8" s="5">
        <f t="shared" si="3"/>
        <v>1411486230600</v>
      </c>
      <c r="F8" s="5">
        <f t="shared" si="4"/>
        <v>1432345298046.8748</v>
      </c>
      <c r="G8" s="5">
        <f t="shared" si="5"/>
        <v>1453408864525</v>
      </c>
      <c r="H8" s="5">
        <f>AVERAGE(mileage[[#This Row],[1.0% Rate]:[3.0% Rate]])</f>
        <v>1411689732074.9998</v>
      </c>
      <c r="I8" s="5">
        <f>MAX(mileage[[#This Row],[1.0% Rate]:[3.0% Rate]])</f>
        <v>1453408864525</v>
      </c>
      <c r="J8" s="5">
        <f>MIN(mileage[[#This Row],[1.0% Rate]:[3.0% Rate]])</f>
        <v>1370377602575</v>
      </c>
      <c r="K8" s="1" t="str">
        <f>IF(mileage[[#This Row],[Average]]&gt;3000000000000,"A",IF(mileage[[#This Row],[Average]]&gt;=2000000000000,"B","C"))</f>
        <v>C</v>
      </c>
    </row>
    <row r="9" spans="1:11" x14ac:dyDescent="0.25">
      <c r="A9">
        <v>1979</v>
      </c>
      <c r="B9" s="5">
        <v>1529132000000</v>
      </c>
      <c r="C9" s="5">
        <f t="shared" si="1"/>
        <v>1384081378600.75</v>
      </c>
      <c r="D9" s="5">
        <f t="shared" si="2"/>
        <v>1411693124597.5459</v>
      </c>
      <c r="E9" s="5">
        <f t="shared" si="3"/>
        <v>1439715955212</v>
      </c>
      <c r="F9" s="5">
        <f t="shared" si="4"/>
        <v>1468153930498.0464</v>
      </c>
      <c r="G9" s="5">
        <f t="shared" si="5"/>
        <v>1497011130460.75</v>
      </c>
      <c r="H9" s="5">
        <f>AVERAGE(mileage[[#This Row],[1.0% Rate]:[3.0% Rate]])</f>
        <v>1440131103873.8184</v>
      </c>
      <c r="I9" s="5">
        <f>MAX(mileage[[#This Row],[1.0% Rate]:[3.0% Rate]])</f>
        <v>1497011130460.75</v>
      </c>
      <c r="J9" s="5">
        <f>MIN(mileage[[#This Row],[1.0% Rate]:[3.0% Rate]])</f>
        <v>1384081378600.75</v>
      </c>
      <c r="K9" s="1" t="str">
        <f>IF(mileage[[#This Row],[Average]]&gt;3000000000000,"A",IF(mileage[[#This Row],[Average]]&gt;=2000000000000,"B","C"))</f>
        <v>C</v>
      </c>
    </row>
    <row r="10" spans="1:11" x14ac:dyDescent="0.25">
      <c r="A10">
        <v>1980</v>
      </c>
      <c r="B10" s="5">
        <v>1520856000000</v>
      </c>
      <c r="C10" s="5">
        <f t="shared" si="1"/>
        <v>1397922192386.7576</v>
      </c>
      <c r="D10" s="5">
        <f t="shared" si="2"/>
        <v>1432868521466.509</v>
      </c>
      <c r="E10" s="5">
        <f t="shared" si="3"/>
        <v>1468510274316.24</v>
      </c>
      <c r="F10" s="5">
        <f t="shared" si="4"/>
        <v>1504857778760.4973</v>
      </c>
      <c r="G10" s="5">
        <f t="shared" si="5"/>
        <v>1541921464374.5725</v>
      </c>
      <c r="H10" s="5">
        <f>AVERAGE(mileage[[#This Row],[1.0% Rate]:[3.0% Rate]])</f>
        <v>1469216046260.9153</v>
      </c>
      <c r="I10" s="5">
        <f>MAX(mileage[[#This Row],[1.0% Rate]:[3.0% Rate]])</f>
        <v>1541921464374.5725</v>
      </c>
      <c r="J10" s="5">
        <f>MIN(mileage[[#This Row],[1.0% Rate]:[3.0% Rate]])</f>
        <v>1397922192386.7576</v>
      </c>
      <c r="K10" s="1" t="str">
        <f>IF(mileage[[#This Row],[Average]]&gt;3000000000000,"A",IF(mileage[[#This Row],[Average]]&gt;=2000000000000,"B","C"))</f>
        <v>C</v>
      </c>
    </row>
    <row r="11" spans="1:11" x14ac:dyDescent="0.25">
      <c r="A11">
        <v>1981</v>
      </c>
      <c r="B11" s="5">
        <v>1550270000000</v>
      </c>
      <c r="C11" s="5">
        <f t="shared" si="1"/>
        <v>1411901414310.6252</v>
      </c>
      <c r="D11" s="5">
        <f t="shared" si="2"/>
        <v>1454361549288.5066</v>
      </c>
      <c r="E11" s="5">
        <f t="shared" si="3"/>
        <v>1497880479802.5647</v>
      </c>
      <c r="F11" s="5">
        <f t="shared" si="4"/>
        <v>1542479223229.5095</v>
      </c>
      <c r="G11" s="5">
        <f t="shared" si="5"/>
        <v>1588179108305.8098</v>
      </c>
      <c r="H11" s="5">
        <f>AVERAGE(mileage[[#This Row],[1.0% Rate]:[3.0% Rate]])</f>
        <v>1498960354987.4031</v>
      </c>
      <c r="I11" s="5">
        <f>MAX(mileage[[#This Row],[1.0% Rate]:[3.0% Rate]])</f>
        <v>1588179108305.8098</v>
      </c>
      <c r="J11" s="5">
        <f>MIN(mileage[[#This Row],[1.0% Rate]:[3.0% Rate]])</f>
        <v>1411901414310.6252</v>
      </c>
      <c r="K11" s="1" t="str">
        <f>IF(mileage[[#This Row],[Average]]&gt;3000000000000,"A",IF(mileage[[#This Row],[Average]]&gt;=2000000000000,"B","C"))</f>
        <v>C</v>
      </c>
    </row>
    <row r="12" spans="1:11" x14ac:dyDescent="0.25">
      <c r="A12">
        <v>1982</v>
      </c>
      <c r="B12" s="5">
        <v>1592481000000</v>
      </c>
      <c r="C12" s="5">
        <f t="shared" si="1"/>
        <v>1426020428453.7314</v>
      </c>
      <c r="D12" s="5">
        <f t="shared" si="2"/>
        <v>1476176972527.834</v>
      </c>
      <c r="E12" s="5">
        <f t="shared" si="3"/>
        <v>1527838089398.616</v>
      </c>
      <c r="F12" s="5">
        <f t="shared" si="4"/>
        <v>1581041203810.2471</v>
      </c>
      <c r="G12" s="5">
        <f t="shared" si="5"/>
        <v>1635824481554.9841</v>
      </c>
      <c r="H12" s="5">
        <f>AVERAGE(mileage[[#This Row],[1.0% Rate]:[3.0% Rate]])</f>
        <v>1529380235149.0825</v>
      </c>
      <c r="I12" s="5">
        <f>MAX(mileage[[#This Row],[1.0% Rate]:[3.0% Rate]])</f>
        <v>1635824481554.9841</v>
      </c>
      <c r="J12" s="5">
        <f>MIN(mileage[[#This Row],[1.0% Rate]:[3.0% Rate]])</f>
        <v>1426020428453.7314</v>
      </c>
      <c r="K12" s="1" t="str">
        <f>IF(mileage[[#This Row],[Average]]&gt;3000000000000,"A",IF(mileage[[#This Row],[Average]]&gt;=2000000000000,"B","C"))</f>
        <v>C</v>
      </c>
    </row>
    <row r="13" spans="1:11" x14ac:dyDescent="0.25">
      <c r="A13">
        <v>1983</v>
      </c>
      <c r="B13" s="5">
        <v>1649106000000</v>
      </c>
      <c r="C13" s="5">
        <f t="shared" si="1"/>
        <v>1440280632738.2688</v>
      </c>
      <c r="D13" s="5">
        <f t="shared" si="2"/>
        <v>1498319627115.7515</v>
      </c>
      <c r="E13" s="5">
        <f t="shared" si="3"/>
        <v>1558394851186.5884</v>
      </c>
      <c r="F13" s="5">
        <f t="shared" si="4"/>
        <v>1620567233905.5032</v>
      </c>
      <c r="G13" s="5">
        <f t="shared" si="5"/>
        <v>1684899216001.6338</v>
      </c>
      <c r="H13" s="5">
        <f>AVERAGE(mileage[[#This Row],[1.0% Rate]:[3.0% Rate]])</f>
        <v>1560492312189.5493</v>
      </c>
      <c r="I13" s="5">
        <f>MAX(mileage[[#This Row],[1.0% Rate]:[3.0% Rate]])</f>
        <v>1684899216001.6338</v>
      </c>
      <c r="J13" s="5">
        <f>MIN(mileage[[#This Row],[1.0% Rate]:[3.0% Rate]])</f>
        <v>1440280632738.2688</v>
      </c>
      <c r="K13" s="1" t="str">
        <f>IF(mileage[[#This Row],[Average]]&gt;3000000000000,"A",IF(mileage[[#This Row],[Average]]&gt;=2000000000000,"B","C"))</f>
        <v>C</v>
      </c>
    </row>
    <row r="14" spans="1:11" x14ac:dyDescent="0.25">
      <c r="A14">
        <v>1984</v>
      </c>
      <c r="B14" s="5">
        <v>1716768000000</v>
      </c>
      <c r="C14" s="5">
        <f t="shared" si="1"/>
        <v>1454683439065.6516</v>
      </c>
      <c r="D14" s="5">
        <f t="shared" si="2"/>
        <v>1520794421522.4875</v>
      </c>
      <c r="E14" s="5">
        <f t="shared" si="3"/>
        <v>1589562748210.3201</v>
      </c>
      <c r="F14" s="5">
        <f t="shared" si="4"/>
        <v>1661081414753.1406</v>
      </c>
      <c r="G14" s="5">
        <f t="shared" si="5"/>
        <v>1735446192481.6829</v>
      </c>
      <c r="H14" s="5">
        <f>AVERAGE(mileage[[#This Row],[1.0% Rate]:[3.0% Rate]])</f>
        <v>1592313643206.6565</v>
      </c>
      <c r="I14" s="5">
        <f>MAX(mileage[[#This Row],[1.0% Rate]:[3.0% Rate]])</f>
        <v>1735446192481.6829</v>
      </c>
      <c r="J14" s="5">
        <f>MIN(mileage[[#This Row],[1.0% Rate]:[3.0% Rate]])</f>
        <v>1454683439065.6516</v>
      </c>
      <c r="K14" s="1" t="str">
        <f>IF(mileage[[#This Row],[Average]]&gt;3000000000000,"A",IF(mileage[[#This Row],[Average]]&gt;=2000000000000,"B","C"))</f>
        <v>C</v>
      </c>
    </row>
    <row r="15" spans="1:11" x14ac:dyDescent="0.25">
      <c r="A15">
        <v>1985</v>
      </c>
      <c r="B15" s="5">
        <v>1774762000000</v>
      </c>
      <c r="C15" s="5">
        <f t="shared" si="1"/>
        <v>1469230273456.3081</v>
      </c>
      <c r="D15" s="5">
        <f t="shared" si="2"/>
        <v>1543606337845.3247</v>
      </c>
      <c r="E15" s="5">
        <f t="shared" si="3"/>
        <v>1621354003174.5266</v>
      </c>
      <c r="F15" s="5">
        <f t="shared" si="4"/>
        <v>1702608450121.969</v>
      </c>
      <c r="G15" s="5">
        <f t="shared" si="5"/>
        <v>1787509578256.1333</v>
      </c>
      <c r="H15" s="5">
        <f>AVERAGE(mileage[[#This Row],[1.0% Rate]:[3.0% Rate]])</f>
        <v>1624861728570.8523</v>
      </c>
      <c r="I15" s="5">
        <f>MAX(mileage[[#This Row],[1.0% Rate]:[3.0% Rate]])</f>
        <v>1787509578256.1333</v>
      </c>
      <c r="J15" s="5">
        <f>MIN(mileage[[#This Row],[1.0% Rate]:[3.0% Rate]])</f>
        <v>1469230273456.3081</v>
      </c>
      <c r="K15" s="1" t="str">
        <f>IF(mileage[[#This Row],[Average]]&gt;3000000000000,"A",IF(mileage[[#This Row],[Average]]&gt;=2000000000000,"B","C"))</f>
        <v>C</v>
      </c>
    </row>
    <row r="16" spans="1:11" x14ac:dyDescent="0.25">
      <c r="A16">
        <v>1986</v>
      </c>
      <c r="B16" s="5">
        <v>1838241000000</v>
      </c>
      <c r="C16" s="5">
        <f t="shared" si="1"/>
        <v>1483922576190.8711</v>
      </c>
      <c r="D16" s="5">
        <f t="shared" si="2"/>
        <v>1566760432913.0044</v>
      </c>
      <c r="E16" s="5">
        <f t="shared" si="3"/>
        <v>1653781083238.0171</v>
      </c>
      <c r="F16" s="5">
        <f t="shared" si="4"/>
        <v>1745173661375.0181</v>
      </c>
      <c r="G16" s="5">
        <f t="shared" si="5"/>
        <v>1841134865603.8174</v>
      </c>
      <c r="H16" s="5">
        <f>AVERAGE(mileage[[#This Row],[1.0% Rate]:[3.0% Rate]])</f>
        <v>1658154523864.1455</v>
      </c>
      <c r="I16" s="5">
        <f>MAX(mileage[[#This Row],[1.0% Rate]:[3.0% Rate]])</f>
        <v>1841134865603.8174</v>
      </c>
      <c r="J16" s="5">
        <f>MIN(mileage[[#This Row],[1.0% Rate]:[3.0% Rate]])</f>
        <v>1483922576190.8711</v>
      </c>
      <c r="K16" s="1" t="str">
        <f>IF(mileage[[#This Row],[Average]]&gt;3000000000000,"A",IF(mileage[[#This Row],[Average]]&gt;=2000000000000,"B","C"))</f>
        <v>C</v>
      </c>
    </row>
    <row r="17" spans="1:11" x14ac:dyDescent="0.25">
      <c r="A17">
        <v>1987</v>
      </c>
      <c r="B17" s="5">
        <v>1924327000000</v>
      </c>
      <c r="C17" s="5">
        <f t="shared" si="1"/>
        <v>1498761801952.7798</v>
      </c>
      <c r="D17" s="5">
        <f t="shared" si="2"/>
        <v>1590261839406.6992</v>
      </c>
      <c r="E17" s="5">
        <f t="shared" si="3"/>
        <v>1686856704902.7773</v>
      </c>
      <c r="F17" s="5">
        <f t="shared" si="4"/>
        <v>1788803002909.3933</v>
      </c>
      <c r="G17" s="5">
        <f t="shared" si="5"/>
        <v>1896368911571.9319</v>
      </c>
      <c r="H17" s="5">
        <f>AVERAGE(mileage[[#This Row],[1.0% Rate]:[3.0% Rate]])</f>
        <v>1692210452148.7163</v>
      </c>
      <c r="I17" s="5">
        <f>MAX(mileage[[#This Row],[1.0% Rate]:[3.0% Rate]])</f>
        <v>1896368911571.9319</v>
      </c>
      <c r="J17" s="5">
        <f>MIN(mileage[[#This Row],[1.0% Rate]:[3.0% Rate]])</f>
        <v>1498761801952.7798</v>
      </c>
      <c r="K17" s="1" t="str">
        <f>IF(mileage[[#This Row],[Average]]&gt;3000000000000,"A",IF(mileage[[#This Row],[Average]]&gt;=2000000000000,"B","C"))</f>
        <v>C</v>
      </c>
    </row>
    <row r="18" spans="1:11" x14ac:dyDescent="0.25">
      <c r="A18">
        <v>1988</v>
      </c>
      <c r="B18" s="5">
        <v>2025586000000</v>
      </c>
      <c r="C18" s="5">
        <f t="shared" si="1"/>
        <v>1513749419972.3076</v>
      </c>
      <c r="D18" s="5">
        <f t="shared" si="2"/>
        <v>1614115766997.7996</v>
      </c>
      <c r="E18" s="5">
        <f t="shared" si="3"/>
        <v>1720593839000.833</v>
      </c>
      <c r="F18" s="5">
        <f t="shared" si="4"/>
        <v>1833523077982.1279</v>
      </c>
      <c r="G18" s="5">
        <f t="shared" si="5"/>
        <v>1953259978919.0898</v>
      </c>
      <c r="H18" s="5">
        <f>AVERAGE(mileage[[#This Row],[1.0% Rate]:[3.0% Rate]])</f>
        <v>1727048416574.4316</v>
      </c>
      <c r="I18" s="5">
        <f>MAX(mileage[[#This Row],[1.0% Rate]:[3.0% Rate]])</f>
        <v>1953259978919.0898</v>
      </c>
      <c r="J18" s="5">
        <f>MIN(mileage[[#This Row],[1.0% Rate]:[3.0% Rate]])</f>
        <v>1513749419972.3076</v>
      </c>
      <c r="K18" s="1" t="str">
        <f>IF(mileage[[#This Row],[Average]]&gt;3000000000000,"A",IF(mileage[[#This Row],[Average]]&gt;=2000000000000,"B","C"))</f>
        <v>C</v>
      </c>
    </row>
    <row r="19" spans="1:11" x14ac:dyDescent="0.25">
      <c r="A19">
        <v>1989</v>
      </c>
      <c r="B19" s="5">
        <v>2107040000000</v>
      </c>
      <c r="C19" s="5">
        <f t="shared" si="1"/>
        <v>1528886914172.0308</v>
      </c>
      <c r="D19" s="5">
        <f t="shared" si="2"/>
        <v>1638327503502.7664</v>
      </c>
      <c r="E19" s="5">
        <f t="shared" si="3"/>
        <v>1755005715780.8496</v>
      </c>
      <c r="F19" s="5">
        <f t="shared" si="4"/>
        <v>1879361154931.6809</v>
      </c>
      <c r="G19" s="5">
        <f t="shared" si="5"/>
        <v>2011857778286.6626</v>
      </c>
      <c r="H19" s="5">
        <f>AVERAGE(mileage[[#This Row],[1.0% Rate]:[3.0% Rate]])</f>
        <v>1762687813334.7981</v>
      </c>
      <c r="I19" s="5">
        <f>MAX(mileage[[#This Row],[1.0% Rate]:[3.0% Rate]])</f>
        <v>2011857778286.6626</v>
      </c>
      <c r="J19" s="5">
        <f>MIN(mileage[[#This Row],[1.0% Rate]:[3.0% Rate]])</f>
        <v>1528886914172.0308</v>
      </c>
      <c r="K19" s="1" t="str">
        <f>IF(mileage[[#This Row],[Average]]&gt;3000000000000,"A",IF(mileage[[#This Row],[Average]]&gt;=2000000000000,"B","C"))</f>
        <v>C</v>
      </c>
    </row>
    <row r="20" spans="1:11" x14ac:dyDescent="0.25">
      <c r="A20">
        <v>1990</v>
      </c>
      <c r="B20" s="5">
        <v>2147501000000</v>
      </c>
      <c r="C20" s="5">
        <f t="shared" si="1"/>
        <v>1544175783313.751</v>
      </c>
      <c r="D20" s="5">
        <f t="shared" si="2"/>
        <v>1662902416055.3076</v>
      </c>
      <c r="E20" s="5">
        <f t="shared" si="3"/>
        <v>1790105830096.4666</v>
      </c>
      <c r="F20" s="5">
        <f t="shared" si="4"/>
        <v>1926345183804.9727</v>
      </c>
      <c r="G20" s="5">
        <f t="shared" si="5"/>
        <v>2072213511635.2625</v>
      </c>
      <c r="H20" s="5">
        <f>AVERAGE(mileage[[#This Row],[1.0% Rate]:[3.0% Rate]])</f>
        <v>1799148544981.1519</v>
      </c>
      <c r="I20" s="5">
        <f>MAX(mileage[[#This Row],[1.0% Rate]:[3.0% Rate]])</f>
        <v>2072213511635.2625</v>
      </c>
      <c r="J20" s="5">
        <f>MIN(mileage[[#This Row],[1.0% Rate]:[3.0% Rate]])</f>
        <v>1544175783313.751</v>
      </c>
      <c r="K20" s="1" t="str">
        <f>IF(mileage[[#This Row],[Average]]&gt;3000000000000,"A",IF(mileage[[#This Row],[Average]]&gt;=2000000000000,"B","C"))</f>
        <v>C</v>
      </c>
    </row>
    <row r="21" spans="1:11" x14ac:dyDescent="0.25">
      <c r="A21">
        <v>1991</v>
      </c>
      <c r="B21" s="5">
        <v>2172214000000</v>
      </c>
      <c r="C21" s="5">
        <f t="shared" si="1"/>
        <v>1559617541146.8884</v>
      </c>
      <c r="D21" s="5">
        <f t="shared" si="2"/>
        <v>1687845952296.137</v>
      </c>
      <c r="E21" s="5">
        <f t="shared" si="3"/>
        <v>1825907946698.396</v>
      </c>
      <c r="F21" s="5">
        <f t="shared" si="4"/>
        <v>1974503813400.0967</v>
      </c>
      <c r="G21" s="5">
        <f t="shared" si="5"/>
        <v>2134379916984.3203</v>
      </c>
      <c r="H21" s="5">
        <f>AVERAGE(mileage[[#This Row],[1.0% Rate]:[3.0% Rate]])</f>
        <v>1836451034105.168</v>
      </c>
      <c r="I21" s="5">
        <f>MAX(mileage[[#This Row],[1.0% Rate]:[3.0% Rate]])</f>
        <v>2134379916984.3203</v>
      </c>
      <c r="J21" s="5">
        <f>MIN(mileage[[#This Row],[1.0% Rate]:[3.0% Rate]])</f>
        <v>1559617541146.8884</v>
      </c>
      <c r="K21" s="1" t="str">
        <f>IF(mileage[[#This Row],[Average]]&gt;3000000000000,"A",IF(mileage[[#This Row],[Average]]&gt;=2000000000000,"B","C"))</f>
        <v>C</v>
      </c>
    </row>
    <row r="22" spans="1:11" x14ac:dyDescent="0.25">
      <c r="A22">
        <v>1992</v>
      </c>
      <c r="B22" s="5">
        <v>2247152000000</v>
      </c>
      <c r="C22" s="5">
        <f t="shared" si="1"/>
        <v>1575213716558.3574</v>
      </c>
      <c r="D22" s="5">
        <f t="shared" si="2"/>
        <v>1713163641580.5789</v>
      </c>
      <c r="E22" s="5">
        <f t="shared" si="3"/>
        <v>1862426105632.364</v>
      </c>
      <c r="F22" s="5">
        <f t="shared" si="4"/>
        <v>2023866408735.0989</v>
      </c>
      <c r="G22" s="5">
        <f t="shared" si="5"/>
        <v>2198411314493.8501</v>
      </c>
      <c r="H22" s="5">
        <f>AVERAGE(mileage[[#This Row],[1.0% Rate]:[3.0% Rate]])</f>
        <v>1874616237400.05</v>
      </c>
      <c r="I22" s="5">
        <f>MAX(mileage[[#This Row],[1.0% Rate]:[3.0% Rate]])</f>
        <v>2198411314493.8501</v>
      </c>
      <c r="J22" s="5">
        <f>MIN(mileage[[#This Row],[1.0% Rate]:[3.0% Rate]])</f>
        <v>1575213716558.3574</v>
      </c>
      <c r="K22" s="1" t="str">
        <f>IF(mileage[[#This Row],[Average]]&gt;3000000000000,"A",IF(mileage[[#This Row],[Average]]&gt;=2000000000000,"B","C"))</f>
        <v>C</v>
      </c>
    </row>
    <row r="23" spans="1:11" x14ac:dyDescent="0.25">
      <c r="A23">
        <v>1993</v>
      </c>
      <c r="B23" s="5">
        <v>2296705000000</v>
      </c>
      <c r="C23" s="5">
        <f t="shared" si="1"/>
        <v>1590965853723.9409</v>
      </c>
      <c r="D23" s="5">
        <f t="shared" si="2"/>
        <v>1738861096204.2874</v>
      </c>
      <c r="E23" s="5">
        <f t="shared" si="3"/>
        <v>1899674627745.0112</v>
      </c>
      <c r="F23" s="5">
        <f t="shared" si="4"/>
        <v>2074463068953.4761</v>
      </c>
      <c r="G23" s="5">
        <f t="shared" si="5"/>
        <v>2264363653928.6655</v>
      </c>
      <c r="H23" s="5">
        <f>AVERAGE(mileage[[#This Row],[1.0% Rate]:[3.0% Rate]])</f>
        <v>1913665660111.0767</v>
      </c>
      <c r="I23" s="5">
        <f>MAX(mileage[[#This Row],[1.0% Rate]:[3.0% Rate]])</f>
        <v>2264363653928.6655</v>
      </c>
      <c r="J23" s="5">
        <f>MIN(mileage[[#This Row],[1.0% Rate]:[3.0% Rate]])</f>
        <v>1590965853723.9409</v>
      </c>
      <c r="K23" s="1" t="str">
        <f>IF(mileage[[#This Row],[Average]]&gt;3000000000000,"A",IF(mileage[[#This Row],[Average]]&gt;=2000000000000,"B","C"))</f>
        <v>C</v>
      </c>
    </row>
    <row r="24" spans="1:11" x14ac:dyDescent="0.25">
      <c r="A24">
        <v>1994</v>
      </c>
      <c r="B24" s="5">
        <v>2357588000000</v>
      </c>
      <c r="C24" s="5">
        <f t="shared" si="1"/>
        <v>1606875512261.1804</v>
      </c>
      <c r="D24" s="5">
        <f t="shared" si="2"/>
        <v>1764944012647.3516</v>
      </c>
      <c r="E24" s="5">
        <f t="shared" si="3"/>
        <v>1937668120299.9114</v>
      </c>
      <c r="F24" s="5">
        <f t="shared" si="4"/>
        <v>2126324645677.3127</v>
      </c>
      <c r="G24" s="5">
        <f t="shared" si="5"/>
        <v>2332294563546.5254</v>
      </c>
      <c r="H24" s="5">
        <f>AVERAGE(mileage[[#This Row],[1.0% Rate]:[3.0% Rate]])</f>
        <v>1953621370886.4563</v>
      </c>
      <c r="I24" s="5">
        <f>MAX(mileage[[#This Row],[1.0% Rate]:[3.0% Rate]])</f>
        <v>2332294563546.5254</v>
      </c>
      <c r="J24" s="5">
        <f>MIN(mileage[[#This Row],[1.0% Rate]:[3.0% Rate]])</f>
        <v>1606875512261.1804</v>
      </c>
      <c r="K24" s="1" t="str">
        <f>IF(mileage[[#This Row],[Average]]&gt;3000000000000,"A",IF(mileage[[#This Row],[Average]]&gt;=2000000000000,"B","C"))</f>
        <v>C</v>
      </c>
    </row>
    <row r="25" spans="1:11" x14ac:dyDescent="0.25">
      <c r="A25">
        <v>1995</v>
      </c>
      <c r="B25" s="5">
        <v>2422774000000</v>
      </c>
      <c r="C25" s="5">
        <f t="shared" si="1"/>
        <v>1622944267383.7922</v>
      </c>
      <c r="D25" s="5">
        <f t="shared" si="2"/>
        <v>1791418172837.0618</v>
      </c>
      <c r="E25" s="5">
        <f t="shared" si="3"/>
        <v>1976421482705.9097</v>
      </c>
      <c r="F25" s="5">
        <f t="shared" si="4"/>
        <v>2179482761819.2454</v>
      </c>
      <c r="G25" s="5">
        <f t="shared" si="5"/>
        <v>2402263400452.9214</v>
      </c>
      <c r="H25" s="5">
        <f>AVERAGE(mileage[[#This Row],[1.0% Rate]:[3.0% Rate]])</f>
        <v>1994506017039.7859</v>
      </c>
      <c r="I25" s="5">
        <f>MAX(mileage[[#This Row],[1.0% Rate]:[3.0% Rate]])</f>
        <v>2402263400452.9214</v>
      </c>
      <c r="J25" s="5">
        <f>MIN(mileage[[#This Row],[1.0% Rate]:[3.0% Rate]])</f>
        <v>1622944267383.7922</v>
      </c>
      <c r="K25" s="1" t="str">
        <f>IF(mileage[[#This Row],[Average]]&gt;3000000000000,"A",IF(mileage[[#This Row],[Average]]&gt;=2000000000000,"B","C"))</f>
        <v>C</v>
      </c>
    </row>
    <row r="26" spans="1:11" x14ac:dyDescent="0.25">
      <c r="A26">
        <v>1996</v>
      </c>
      <c r="B26" s="5">
        <v>2482201000000</v>
      </c>
      <c r="C26" s="5">
        <f t="shared" si="1"/>
        <v>1639173710057.6301</v>
      </c>
      <c r="D26" s="5">
        <f t="shared" si="2"/>
        <v>1818289445429.6174</v>
      </c>
      <c r="E26" s="5">
        <f t="shared" si="3"/>
        <v>2015949912360.0278</v>
      </c>
      <c r="F26" s="5">
        <f t="shared" si="4"/>
        <v>2233969830864.7261</v>
      </c>
      <c r="G26" s="5">
        <f t="shared" si="5"/>
        <v>2474331302466.5093</v>
      </c>
      <c r="H26" s="5">
        <f>AVERAGE(mileage[[#This Row],[1.0% Rate]:[3.0% Rate]])</f>
        <v>2036342840235.7024</v>
      </c>
      <c r="I26" s="5">
        <f>MAX(mileage[[#This Row],[1.0% Rate]:[3.0% Rate]])</f>
        <v>2474331302466.5093</v>
      </c>
      <c r="J26" s="5">
        <f>MIN(mileage[[#This Row],[1.0% Rate]:[3.0% Rate]])</f>
        <v>1639173710057.6301</v>
      </c>
      <c r="K26" s="1" t="str">
        <f>IF(mileage[[#This Row],[Average]]&gt;3000000000000,"A",IF(mileage[[#This Row],[Average]]&gt;=2000000000000,"B","C"))</f>
        <v>B</v>
      </c>
    </row>
    <row r="27" spans="1:11" x14ac:dyDescent="0.25">
      <c r="A27">
        <v>1997</v>
      </c>
      <c r="B27" s="5">
        <v>2560373000000</v>
      </c>
      <c r="C27" s="5">
        <f t="shared" si="1"/>
        <v>1655565447158.2065</v>
      </c>
      <c r="D27" s="5">
        <f t="shared" si="2"/>
        <v>1845563787111.0615</v>
      </c>
      <c r="E27" s="5">
        <f t="shared" si="3"/>
        <v>2056268910607.2285</v>
      </c>
      <c r="F27" s="5">
        <f t="shared" si="4"/>
        <v>2289819076636.3442</v>
      </c>
      <c r="G27" s="5">
        <f t="shared" si="5"/>
        <v>2548561241540.5044</v>
      </c>
      <c r="H27" s="5">
        <f>AVERAGE(mileage[[#This Row],[1.0% Rate]:[3.0% Rate]])</f>
        <v>2079155692610.6687</v>
      </c>
      <c r="I27" s="5">
        <f>MAX(mileage[[#This Row],[1.0% Rate]:[3.0% Rate]])</f>
        <v>2548561241540.5044</v>
      </c>
      <c r="J27" s="5">
        <f>MIN(mileage[[#This Row],[1.0% Rate]:[3.0% Rate]])</f>
        <v>1655565447158.2065</v>
      </c>
      <c r="K27" s="1" t="str">
        <f>IF(mileage[[#This Row],[Average]]&gt;3000000000000,"A",IF(mileage[[#This Row],[Average]]&gt;=2000000000000,"B","C"))</f>
        <v>B</v>
      </c>
    </row>
    <row r="28" spans="1:11" x14ac:dyDescent="0.25">
      <c r="A28">
        <v>1998</v>
      </c>
      <c r="B28" s="5">
        <v>2625364000000</v>
      </c>
      <c r="C28" s="5">
        <f t="shared" si="1"/>
        <v>1672121101629.7886</v>
      </c>
      <c r="D28" s="5">
        <f t="shared" si="2"/>
        <v>1873247243917.7273</v>
      </c>
      <c r="E28" s="5">
        <f t="shared" si="3"/>
        <v>2097394288819.373</v>
      </c>
      <c r="F28" s="5">
        <f t="shared" si="4"/>
        <v>2347064553552.2524</v>
      </c>
      <c r="G28" s="5">
        <f t="shared" si="5"/>
        <v>2625018078786.7197</v>
      </c>
      <c r="H28" s="5">
        <f>AVERAGE(mileage[[#This Row],[1.0% Rate]:[3.0% Rate]])</f>
        <v>2122969053341.1719</v>
      </c>
      <c r="I28" s="5">
        <f>MAX(mileage[[#This Row],[1.0% Rate]:[3.0% Rate]])</f>
        <v>2625018078786.7197</v>
      </c>
      <c r="J28" s="5">
        <f>MIN(mileage[[#This Row],[1.0% Rate]:[3.0% Rate]])</f>
        <v>1672121101629.7886</v>
      </c>
      <c r="K28" s="1" t="str">
        <f>IF(mileage[[#This Row],[Average]]&gt;3000000000000,"A",IF(mileage[[#This Row],[Average]]&gt;=2000000000000,"B","C"))</f>
        <v>B</v>
      </c>
    </row>
    <row r="29" spans="1:11" x14ac:dyDescent="0.25">
      <c r="A29">
        <v>1999</v>
      </c>
      <c r="B29" s="5">
        <v>2679458000000</v>
      </c>
      <c r="C29" s="5">
        <f t="shared" si="1"/>
        <v>1688842312646.0864</v>
      </c>
      <c r="D29" s="5">
        <f t="shared" si="2"/>
        <v>1901345952576.4929</v>
      </c>
      <c r="E29" s="5">
        <f t="shared" si="3"/>
        <v>2139342174595.7605</v>
      </c>
      <c r="F29" s="5">
        <f t="shared" si="4"/>
        <v>2405741167391.0586</v>
      </c>
      <c r="G29" s="5">
        <f t="shared" si="5"/>
        <v>2703768621150.3213</v>
      </c>
      <c r="H29" s="5">
        <f>AVERAGE(mileage[[#This Row],[1.0% Rate]:[3.0% Rate]])</f>
        <v>2167808045671.9438</v>
      </c>
      <c r="I29" s="5">
        <f>MAX(mileage[[#This Row],[1.0% Rate]:[3.0% Rate]])</f>
        <v>2703768621150.3213</v>
      </c>
      <c r="J29" s="5">
        <f>MIN(mileage[[#This Row],[1.0% Rate]:[3.0% Rate]])</f>
        <v>1688842312646.0864</v>
      </c>
      <c r="K29" s="1" t="str">
        <f>IF(mileage[[#This Row],[Average]]&gt;3000000000000,"A",IF(mileage[[#This Row],[Average]]&gt;=2000000000000,"B","C"))</f>
        <v>B</v>
      </c>
    </row>
    <row r="30" spans="1:11" x14ac:dyDescent="0.25">
      <c r="A30">
        <v>2000</v>
      </c>
      <c r="B30" s="5">
        <v>2746926000000</v>
      </c>
      <c r="C30" s="5">
        <f t="shared" si="1"/>
        <v>1705730735772.5474</v>
      </c>
      <c r="D30" s="5">
        <f t="shared" si="2"/>
        <v>1929866141865.1401</v>
      </c>
      <c r="E30" s="5">
        <f t="shared" si="3"/>
        <v>2182129018087.6758</v>
      </c>
      <c r="F30" s="5">
        <f t="shared" si="4"/>
        <v>2465884696575.835</v>
      </c>
      <c r="G30" s="5">
        <f t="shared" si="5"/>
        <v>2784881679784.8311</v>
      </c>
      <c r="H30" s="5">
        <f>AVERAGE(mileage[[#This Row],[1.0% Rate]:[3.0% Rate]])</f>
        <v>2213698454417.2061</v>
      </c>
      <c r="I30" s="5">
        <f>MAX(mileage[[#This Row],[1.0% Rate]:[3.0% Rate]])</f>
        <v>2784881679784.8311</v>
      </c>
      <c r="J30" s="5">
        <f>MIN(mileage[[#This Row],[1.0% Rate]:[3.0% Rate]])</f>
        <v>1705730735772.5474</v>
      </c>
      <c r="K30" s="1" t="str">
        <f>IF(mileage[[#This Row],[Average]]&gt;3000000000000,"A",IF(mileage[[#This Row],[Average]]&gt;=2000000000000,"B","C"))</f>
        <v>B</v>
      </c>
    </row>
    <row r="31" spans="1:11" x14ac:dyDescent="0.25">
      <c r="A31">
        <v>2001</v>
      </c>
      <c r="B31" s="5">
        <v>2795610000000</v>
      </c>
      <c r="C31" s="5">
        <f t="shared" si="1"/>
        <v>1722788043130.2729</v>
      </c>
      <c r="D31" s="5">
        <f t="shared" si="2"/>
        <v>1958814133993.1169</v>
      </c>
      <c r="E31" s="5">
        <f t="shared" si="3"/>
        <v>2225771598449.4292</v>
      </c>
      <c r="F31" s="5">
        <f t="shared" si="4"/>
        <v>2527531813990.2305</v>
      </c>
      <c r="G31" s="5">
        <f t="shared" si="5"/>
        <v>2868428130178.376</v>
      </c>
      <c r="H31" s="5">
        <f>AVERAGE(mileage[[#This Row],[1.0% Rate]:[3.0% Rate]])</f>
        <v>2260666743948.2852</v>
      </c>
      <c r="I31" s="5">
        <f>MAX(mileage[[#This Row],[1.0% Rate]:[3.0% Rate]])</f>
        <v>2868428130178.376</v>
      </c>
      <c r="J31" s="5">
        <f>MIN(mileage[[#This Row],[1.0% Rate]:[3.0% Rate]])</f>
        <v>1722788043130.2729</v>
      </c>
      <c r="K31" s="1" t="str">
        <f>IF(mileage[[#This Row],[Average]]&gt;3000000000000,"A",IF(mileage[[#This Row],[Average]]&gt;=2000000000000,"B","C"))</f>
        <v>B</v>
      </c>
    </row>
    <row r="32" spans="1:11" x14ac:dyDescent="0.25">
      <c r="A32">
        <v>2002</v>
      </c>
      <c r="B32" s="5">
        <v>2855509000000</v>
      </c>
      <c r="C32" s="5">
        <f t="shared" si="1"/>
        <v>1740015923561.5757</v>
      </c>
      <c r="D32" s="5">
        <f t="shared" si="2"/>
        <v>1988196346003.0134</v>
      </c>
      <c r="E32" s="5">
        <f t="shared" si="3"/>
        <v>2270287030418.418</v>
      </c>
      <c r="F32" s="5">
        <f t="shared" si="4"/>
        <v>2590720109339.9858</v>
      </c>
      <c r="G32" s="5">
        <f t="shared" si="5"/>
        <v>2954480974083.7275</v>
      </c>
      <c r="H32" s="5">
        <f>AVERAGE(mileage[[#This Row],[1.0% Rate]:[3.0% Rate]])</f>
        <v>2308740076681.3438</v>
      </c>
      <c r="I32" s="5">
        <f>MAX(mileage[[#This Row],[1.0% Rate]:[3.0% Rate]])</f>
        <v>2954480974083.7275</v>
      </c>
      <c r="J32" s="5">
        <f>MIN(mileage[[#This Row],[1.0% Rate]:[3.0% Rate]])</f>
        <v>1740015923561.5757</v>
      </c>
      <c r="K32" s="1" t="str">
        <f>IF(mileage[[#This Row],[Average]]&gt;3000000000000,"A",IF(mileage[[#This Row],[Average]]&gt;=2000000000000,"B","C"))</f>
        <v>B</v>
      </c>
    </row>
    <row r="33" spans="1:11" x14ac:dyDescent="0.25">
      <c r="A33">
        <v>2003</v>
      </c>
      <c r="B33" s="5">
        <v>2890221000000</v>
      </c>
      <c r="C33" s="5">
        <f t="shared" si="1"/>
        <v>1757416082797.1914</v>
      </c>
      <c r="D33" s="5">
        <f t="shared" si="2"/>
        <v>2018019291193.0583</v>
      </c>
      <c r="E33" s="5">
        <f t="shared" si="3"/>
        <v>2315692771026.7861</v>
      </c>
      <c r="F33" s="5">
        <f t="shared" si="4"/>
        <v>2655488112073.4854</v>
      </c>
      <c r="G33" s="5">
        <f t="shared" si="5"/>
        <v>3043115403306.2393</v>
      </c>
      <c r="H33" s="5">
        <f>AVERAGE(mileage[[#This Row],[1.0% Rate]:[3.0% Rate]])</f>
        <v>2357946332079.3525</v>
      </c>
      <c r="I33" s="5">
        <f>MAX(mileage[[#This Row],[1.0% Rate]:[3.0% Rate]])</f>
        <v>3043115403306.2393</v>
      </c>
      <c r="J33" s="5">
        <f>MIN(mileage[[#This Row],[1.0% Rate]:[3.0% Rate]])</f>
        <v>1757416082797.1914</v>
      </c>
      <c r="K33" s="1" t="str">
        <f>IF(mileage[[#This Row],[Average]]&gt;3000000000000,"A",IF(mileage[[#This Row],[Average]]&gt;=2000000000000,"B","C"))</f>
        <v>B</v>
      </c>
    </row>
    <row r="34" spans="1:11" x14ac:dyDescent="0.25">
      <c r="A34">
        <v>2004</v>
      </c>
      <c r="B34" s="5">
        <v>2964789000000</v>
      </c>
      <c r="C34" s="5">
        <f t="shared" si="1"/>
        <v>1774990243625.1633</v>
      </c>
      <c r="D34" s="5">
        <f t="shared" si="2"/>
        <v>2048289580560.9541</v>
      </c>
      <c r="E34" s="5">
        <f t="shared" si="3"/>
        <v>2362006626447.3218</v>
      </c>
      <c r="F34" s="5">
        <f t="shared" si="4"/>
        <v>2721875314875.3223</v>
      </c>
      <c r="G34" s="5">
        <f t="shared" si="5"/>
        <v>3134408865405.4268</v>
      </c>
      <c r="H34" s="5">
        <f>AVERAGE(mileage[[#This Row],[1.0% Rate]:[3.0% Rate]])</f>
        <v>2408314126182.8374</v>
      </c>
      <c r="I34" s="5">
        <f>MAX(mileage[[#This Row],[1.0% Rate]:[3.0% Rate]])</f>
        <v>3134408865405.4268</v>
      </c>
      <c r="J34" s="5">
        <f>MIN(mileage[[#This Row],[1.0% Rate]:[3.0% Rate]])</f>
        <v>1774990243625.1633</v>
      </c>
      <c r="K34" s="1" t="str">
        <f>IF(mileage[[#This Row],[Average]]&gt;3000000000000,"A",IF(mileage[[#This Row],[Average]]&gt;=2000000000000,"B","C"))</f>
        <v>B</v>
      </c>
    </row>
    <row r="35" spans="1:11" x14ac:dyDescent="0.25">
      <c r="A35">
        <v>2005</v>
      </c>
      <c r="B35" s="5">
        <v>2989428000000</v>
      </c>
      <c r="C35" s="5">
        <f t="shared" si="1"/>
        <v>1792740146061.415</v>
      </c>
      <c r="D35" s="5">
        <f t="shared" si="2"/>
        <v>2079013924269.3682</v>
      </c>
      <c r="E35" s="5">
        <f t="shared" si="3"/>
        <v>2409246758976.2681</v>
      </c>
      <c r="F35" s="5">
        <f t="shared" si="4"/>
        <v>2789922197747.2051</v>
      </c>
      <c r="G35" s="5">
        <f t="shared" si="5"/>
        <v>3228441131367.5898</v>
      </c>
      <c r="H35" s="5">
        <f>AVERAGE(mileage[[#This Row],[1.0% Rate]:[3.0% Rate]])</f>
        <v>2459872831684.3691</v>
      </c>
      <c r="I35" s="5">
        <f>MAX(mileage[[#This Row],[1.0% Rate]:[3.0% Rate]])</f>
        <v>3228441131367.5898</v>
      </c>
      <c r="J35" s="5">
        <f>MIN(mileage[[#This Row],[1.0% Rate]:[3.0% Rate]])</f>
        <v>1792740146061.415</v>
      </c>
      <c r="K35" s="1" t="str">
        <f>IF(mileage[[#This Row],[Average]]&gt;3000000000000,"A",IF(mileage[[#This Row],[Average]]&gt;=2000000000000,"B","C"))</f>
        <v>B</v>
      </c>
    </row>
    <row r="36" spans="1:11" x14ac:dyDescent="0.25">
      <c r="A36">
        <v>2006</v>
      </c>
      <c r="B36" s="5">
        <v>3014116000000</v>
      </c>
      <c r="C36" s="5">
        <f t="shared" si="1"/>
        <v>1810667547522.0293</v>
      </c>
      <c r="D36" s="5">
        <f t="shared" si="2"/>
        <v>2110199133133.4084</v>
      </c>
      <c r="E36" s="5">
        <f t="shared" si="3"/>
        <v>2457431694155.7935</v>
      </c>
      <c r="F36" s="5">
        <f t="shared" si="4"/>
        <v>2859670252690.8848</v>
      </c>
      <c r="G36" s="5">
        <f t="shared" si="5"/>
        <v>3325294365308.6177</v>
      </c>
      <c r="H36" s="5">
        <f>AVERAGE(mileage[[#This Row],[1.0% Rate]:[3.0% Rate]])</f>
        <v>2512652598562.1465</v>
      </c>
      <c r="I36" s="5">
        <f>MAX(mileage[[#This Row],[1.0% Rate]:[3.0% Rate]])</f>
        <v>3325294365308.6177</v>
      </c>
      <c r="J36" s="5">
        <f>MIN(mileage[[#This Row],[1.0% Rate]:[3.0% Rate]])</f>
        <v>1810667547522.0293</v>
      </c>
      <c r="K36" s="1" t="str">
        <f>IF(mileage[[#This Row],[Average]]&gt;3000000000000,"A",IF(mileage[[#This Row],[Average]]&gt;=2000000000000,"B","C"))</f>
        <v>B</v>
      </c>
    </row>
    <row r="37" spans="1:11" x14ac:dyDescent="0.25">
      <c r="A37">
        <v>2007</v>
      </c>
      <c r="B37" s="5">
        <v>3029821000000</v>
      </c>
      <c r="C37" s="5">
        <f t="shared" si="1"/>
        <v>1828774222997.2495</v>
      </c>
      <c r="D37" s="5">
        <f t="shared" si="2"/>
        <v>2141852120130.4094</v>
      </c>
      <c r="E37" s="5">
        <f t="shared" si="3"/>
        <v>2506580328038.9092</v>
      </c>
      <c r="F37" s="5">
        <f t="shared" si="4"/>
        <v>2931162009008.1567</v>
      </c>
      <c r="G37" s="5">
        <f t="shared" si="5"/>
        <v>3425053196267.8765</v>
      </c>
      <c r="H37" s="5">
        <f>AVERAGE(mileage[[#This Row],[1.0% Rate]:[3.0% Rate]])</f>
        <v>2566684375288.5205</v>
      </c>
      <c r="I37" s="5">
        <f>MAX(mileage[[#This Row],[1.0% Rate]:[3.0% Rate]])</f>
        <v>3425053196267.8765</v>
      </c>
      <c r="J37" s="5">
        <f>MIN(mileage[[#This Row],[1.0% Rate]:[3.0% Rate]])</f>
        <v>1828774222997.2495</v>
      </c>
      <c r="K37" s="1" t="str">
        <f>IF(mileage[[#This Row],[Average]]&gt;3000000000000,"A",IF(mileage[[#This Row],[Average]]&gt;=2000000000000,"B","C"))</f>
        <v>B</v>
      </c>
    </row>
    <row r="38" spans="1:11" x14ac:dyDescent="0.25">
      <c r="A38">
        <v>2008</v>
      </c>
      <c r="B38" s="5">
        <v>2973508000000</v>
      </c>
      <c r="C38" s="5">
        <f t="shared" si="1"/>
        <v>1847061965227.2219</v>
      </c>
      <c r="D38" s="5">
        <f t="shared" si="2"/>
        <v>2173979901932.3652</v>
      </c>
      <c r="E38" s="5">
        <f t="shared" si="3"/>
        <v>2556711934599.6875</v>
      </c>
      <c r="F38" s="5">
        <f t="shared" si="4"/>
        <v>3004441059233.3604</v>
      </c>
      <c r="G38" s="5">
        <f t="shared" si="5"/>
        <v>3527804792155.9131</v>
      </c>
      <c r="H38" s="5">
        <f>AVERAGE(mileage[[#This Row],[1.0% Rate]:[3.0% Rate]])</f>
        <v>2621999930629.7095</v>
      </c>
      <c r="I38" s="5">
        <f>MAX(mileage[[#This Row],[1.0% Rate]:[3.0% Rate]])</f>
        <v>3527804792155.9131</v>
      </c>
      <c r="J38" s="5">
        <f>MIN(mileage[[#This Row],[1.0% Rate]:[3.0% Rate]])</f>
        <v>1847061965227.2219</v>
      </c>
      <c r="K38" s="1" t="str">
        <f>IF(mileage[[#This Row],[Average]]&gt;3000000000000,"A",IF(mileage[[#This Row],[Average]]&gt;=2000000000000,"B","C"))</f>
        <v>B</v>
      </c>
    </row>
    <row r="39" spans="1:11" x14ac:dyDescent="0.25">
      <c r="A39">
        <v>2009</v>
      </c>
      <c r="B39" s="5">
        <v>2956763000000</v>
      </c>
      <c r="C39" s="5">
        <f t="shared" si="1"/>
        <v>1865532584879.4941</v>
      </c>
      <c r="D39" s="5">
        <f t="shared" si="2"/>
        <v>2206589600461.3506</v>
      </c>
      <c r="E39" s="5">
        <f t="shared" si="3"/>
        <v>2607846173291.6812</v>
      </c>
      <c r="F39" s="5">
        <f t="shared" si="4"/>
        <v>3079552085714.1943</v>
      </c>
      <c r="G39" s="5">
        <f t="shared" si="5"/>
        <v>3633638935920.5903</v>
      </c>
      <c r="H39" s="5">
        <f>AVERAGE(mileage[[#This Row],[1.0% Rate]:[3.0% Rate]])</f>
        <v>2678631876053.4619</v>
      </c>
      <c r="I39" s="5">
        <f>MAX(mileage[[#This Row],[1.0% Rate]:[3.0% Rate]])</f>
        <v>3633638935920.5903</v>
      </c>
      <c r="J39" s="5">
        <f>MIN(mileage[[#This Row],[1.0% Rate]:[3.0% Rate]])</f>
        <v>1865532584879.4941</v>
      </c>
      <c r="K39" s="1" t="str">
        <f>IF(mileage[[#This Row],[Average]]&gt;3000000000000,"A",IF(mileage[[#This Row],[Average]]&gt;=2000000000000,"B","C"))</f>
        <v>B</v>
      </c>
    </row>
    <row r="40" spans="1:11" x14ac:dyDescent="0.25">
      <c r="A40">
        <v>2010</v>
      </c>
      <c r="B40" s="5">
        <v>2967266000000</v>
      </c>
      <c r="C40" s="5">
        <f t="shared" si="1"/>
        <v>1884187910728.2891</v>
      </c>
      <c r="D40" s="5">
        <f t="shared" si="2"/>
        <v>2239688444468.2705</v>
      </c>
      <c r="E40" s="5">
        <f t="shared" si="3"/>
        <v>2660003096757.5146</v>
      </c>
      <c r="F40" s="5">
        <f t="shared" si="4"/>
        <v>3156540887857.0488</v>
      </c>
      <c r="G40" s="5">
        <f t="shared" si="5"/>
        <v>3742648103998.208</v>
      </c>
      <c r="H40" s="5">
        <f>AVERAGE(mileage[[#This Row],[1.0% Rate]:[3.0% Rate]])</f>
        <v>2736613688761.8662</v>
      </c>
      <c r="I40" s="5">
        <f>MAX(mileage[[#This Row],[1.0% Rate]:[3.0% Rate]])</f>
        <v>3742648103998.208</v>
      </c>
      <c r="J40" s="5">
        <f>MIN(mileage[[#This Row],[1.0% Rate]:[3.0% Rate]])</f>
        <v>1884187910728.2891</v>
      </c>
      <c r="K40" s="1" t="str">
        <f>IF(mileage[[#This Row],[Average]]&gt;3000000000000,"A",IF(mileage[[#This Row],[Average]]&gt;=2000000000000,"B","C"))</f>
        <v>B</v>
      </c>
    </row>
    <row r="41" spans="1:11" x14ac:dyDescent="0.25">
      <c r="A41">
        <v>2011</v>
      </c>
      <c r="B41" s="5">
        <v>2950402000000</v>
      </c>
      <c r="C41" s="5">
        <f t="shared" si="1"/>
        <v>1903029789835.572</v>
      </c>
      <c r="D41" s="5">
        <f t="shared" si="2"/>
        <v>2273283771135.2944</v>
      </c>
      <c r="E41" s="5">
        <f t="shared" si="3"/>
        <v>2713203158692.665</v>
      </c>
      <c r="F41" s="5">
        <f t="shared" si="4"/>
        <v>3235454410053.4746</v>
      </c>
      <c r="G41" s="5">
        <f t="shared" si="5"/>
        <v>3854927547118.1543</v>
      </c>
      <c r="H41" s="5">
        <f>AVERAGE(mileage[[#This Row],[1.0% Rate]:[3.0% Rate]])</f>
        <v>2795979735367.0322</v>
      </c>
      <c r="I41" s="5">
        <f>MAX(mileage[[#This Row],[1.0% Rate]:[3.0% Rate]])</f>
        <v>3854927547118.1543</v>
      </c>
      <c r="J41" s="5">
        <f>MIN(mileage[[#This Row],[1.0% Rate]:[3.0% Rate]])</f>
        <v>1903029789835.572</v>
      </c>
      <c r="K41" s="1" t="str">
        <f>IF(mileage[[#This Row],[Average]]&gt;3000000000000,"A",IF(mileage[[#This Row],[Average]]&gt;=2000000000000,"B","C"))</f>
        <v>B</v>
      </c>
    </row>
    <row r="42" spans="1:11" x14ac:dyDescent="0.25">
      <c r="A42">
        <v>2012</v>
      </c>
      <c r="B42" s="5">
        <v>2968567000000</v>
      </c>
      <c r="C42" s="5">
        <f t="shared" si="1"/>
        <v>1922060087733.9277</v>
      </c>
      <c r="D42" s="5">
        <f t="shared" si="2"/>
        <v>2307383027702.3237</v>
      </c>
      <c r="E42" s="5">
        <f t="shared" si="3"/>
        <v>2767467221866.5186</v>
      </c>
      <c r="F42" s="5">
        <f t="shared" si="4"/>
        <v>3316340770304.811</v>
      </c>
      <c r="G42" s="5">
        <f t="shared" si="5"/>
        <v>3970575373531.6992</v>
      </c>
      <c r="H42" s="5">
        <f>AVERAGE(mileage[[#This Row],[1.0% Rate]:[3.0% Rate]])</f>
        <v>2856765296227.856</v>
      </c>
      <c r="I42" s="5">
        <f>MAX(mileage[[#This Row],[1.0% Rate]:[3.0% Rate]])</f>
        <v>3970575373531.6992</v>
      </c>
      <c r="J42" s="5">
        <f>MIN(mileage[[#This Row],[1.0% Rate]:[3.0% Rate]])</f>
        <v>1922060087733.9277</v>
      </c>
      <c r="K42" s="1" t="str">
        <f>IF(mileage[[#This Row],[Average]]&gt;3000000000000,"A",IF(mileage[[#This Row],[Average]]&gt;=2000000000000,"B","C"))</f>
        <v>B</v>
      </c>
    </row>
    <row r="43" spans="1:11" x14ac:dyDescent="0.25">
      <c r="A43">
        <v>2013</v>
      </c>
      <c r="B43" s="5">
        <v>2988281000000</v>
      </c>
      <c r="C43" s="5">
        <f t="shared" si="1"/>
        <v>1941280688611.2671</v>
      </c>
      <c r="D43" s="5">
        <f t="shared" si="2"/>
        <v>2341993773117.8584</v>
      </c>
      <c r="E43" s="5">
        <f t="shared" si="3"/>
        <v>2822816566303.8491</v>
      </c>
      <c r="F43" s="5">
        <f t="shared" si="4"/>
        <v>3399249289562.4312</v>
      </c>
      <c r="G43" s="5">
        <f t="shared" si="5"/>
        <v>4089692634737.6504</v>
      </c>
      <c r="H43" s="5">
        <f>AVERAGE(mileage[[#This Row],[1.0% Rate]:[3.0% Rate]])</f>
        <v>2919006590466.6113</v>
      </c>
      <c r="I43" s="5">
        <f>MAX(mileage[[#This Row],[1.0% Rate]:[3.0% Rate]])</f>
        <v>4089692634737.6504</v>
      </c>
      <c r="J43" s="5">
        <f>MIN(mileage[[#This Row],[1.0% Rate]:[3.0% Rate]])</f>
        <v>1941280688611.2671</v>
      </c>
      <c r="K43" s="1" t="str">
        <f>IF(mileage[[#This Row],[Average]]&gt;3000000000000,"A",IF(mileage[[#This Row],[Average]]&gt;=2000000000000,"B","C"))</f>
        <v>B</v>
      </c>
    </row>
    <row r="44" spans="1:11" x14ac:dyDescent="0.25">
      <c r="A44">
        <v>2014</v>
      </c>
      <c r="B44" s="5">
        <v>3025656000000</v>
      </c>
      <c r="C44" s="5">
        <f t="shared" si="1"/>
        <v>1960693495497.3799</v>
      </c>
      <c r="D44" s="5">
        <f t="shared" si="2"/>
        <v>2377123679714.626</v>
      </c>
      <c r="E44" s="5">
        <f t="shared" si="3"/>
        <v>2879272897629.9263</v>
      </c>
      <c r="F44" s="5">
        <f t="shared" si="4"/>
        <v>3484230521801.4917</v>
      </c>
      <c r="G44" s="5">
        <f t="shared" si="5"/>
        <v>4212383413779.7798</v>
      </c>
      <c r="H44" s="5">
        <f>AVERAGE(mileage[[#This Row],[1.0% Rate]:[3.0% Rate]])</f>
        <v>2982740801684.6406</v>
      </c>
      <c r="I44" s="5">
        <f>MAX(mileage[[#This Row],[1.0% Rate]:[3.0% Rate]])</f>
        <v>4212383413779.7798</v>
      </c>
      <c r="J44" s="5">
        <f>MIN(mileage[[#This Row],[1.0% Rate]:[3.0% Rate]])</f>
        <v>1960693495497.3799</v>
      </c>
      <c r="K44" s="1" t="str">
        <f>IF(mileage[[#This Row],[Average]]&gt;3000000000000,"A",IF(mileage[[#This Row],[Average]]&gt;=2000000000000,"B","C"))</f>
        <v>B</v>
      </c>
    </row>
    <row r="45" spans="1:11" x14ac:dyDescent="0.25">
      <c r="A45">
        <v>2015</v>
      </c>
      <c r="B45" s="5">
        <v>3095372000000</v>
      </c>
      <c r="C45" s="5">
        <f t="shared" si="1"/>
        <v>1980300430452.3538</v>
      </c>
      <c r="D45" s="5">
        <f t="shared" si="2"/>
        <v>2412780534910.3452</v>
      </c>
      <c r="E45" s="5">
        <f t="shared" si="3"/>
        <v>2936858355582.5249</v>
      </c>
      <c r="F45" s="5">
        <f t="shared" si="4"/>
        <v>3571336284846.5288</v>
      </c>
      <c r="G45" s="5">
        <f t="shared" si="5"/>
        <v>4338754916193.1733</v>
      </c>
      <c r="H45" s="5">
        <f>AVERAGE(mileage[[#This Row],[1.0% Rate]:[3.0% Rate]])</f>
        <v>3048006104396.9854</v>
      </c>
      <c r="I45" s="5">
        <f>MAX(mileage[[#This Row],[1.0% Rate]:[3.0% Rate]])</f>
        <v>4338754916193.1733</v>
      </c>
      <c r="J45" s="5">
        <f>MIN(mileage[[#This Row],[1.0% Rate]:[3.0% Rate]])</f>
        <v>1980300430452.3538</v>
      </c>
      <c r="K45" s="1" t="str">
        <f>IF(mileage[[#This Row],[Average]]&gt;3000000000000,"A",IF(mileage[[#This Row],[Average]]&gt;=2000000000000,"B","C"))</f>
        <v>A</v>
      </c>
    </row>
    <row r="46" spans="1:11" x14ac:dyDescent="0.25">
      <c r="A46">
        <v>2016</v>
      </c>
      <c r="B46" s="5">
        <v>3174407000000</v>
      </c>
      <c r="C46" s="5">
        <f t="shared" si="1"/>
        <v>2000103434756.8772</v>
      </c>
      <c r="D46" s="5">
        <f t="shared" si="2"/>
        <v>2448972242934</v>
      </c>
      <c r="E46" s="5">
        <f t="shared" si="3"/>
        <v>2995595522694.1753</v>
      </c>
      <c r="F46" s="5">
        <f t="shared" si="4"/>
        <v>3660619691967.6919</v>
      </c>
      <c r="G46" s="5">
        <f t="shared" si="5"/>
        <v>4468917563678.9688</v>
      </c>
      <c r="H46" s="5">
        <f>AVERAGE(mileage[[#This Row],[1.0% Rate]:[3.0% Rate]])</f>
        <v>3114841691206.3428</v>
      </c>
      <c r="I46" s="5">
        <f>MAX(mileage[[#This Row],[1.0% Rate]:[3.0% Rate]])</f>
        <v>4468917563678.9688</v>
      </c>
      <c r="J46" s="5">
        <f>MIN(mileage[[#This Row],[1.0% Rate]:[3.0% Rate]])</f>
        <v>2000103434756.8772</v>
      </c>
      <c r="K46" s="1" t="str">
        <f>IF(mileage[[#This Row],[Average]]&gt;3000000000000,"A",IF(mileage[[#This Row],[Average]]&gt;=2000000000000,"B","C"))</f>
        <v>A</v>
      </c>
    </row>
    <row r="47" spans="1:11" x14ac:dyDescent="0.25">
      <c r="A47">
        <v>2017</v>
      </c>
      <c r="B47" s="5">
        <v>3212346000000</v>
      </c>
      <c r="C47" s="5">
        <f t="shared" si="1"/>
        <v>2020104469104.446</v>
      </c>
      <c r="D47" s="5">
        <f t="shared" si="2"/>
        <v>2485706826578.0098</v>
      </c>
      <c r="E47" s="5">
        <f t="shared" si="3"/>
        <v>3055507433148.0591</v>
      </c>
      <c r="F47" s="5">
        <f t="shared" si="4"/>
        <v>3752135184266.8838</v>
      </c>
      <c r="G47" s="5">
        <f t="shared" si="5"/>
        <v>4602985090589.3379</v>
      </c>
      <c r="H47" s="5">
        <f>AVERAGE(mileage[[#This Row],[1.0% Rate]:[3.0% Rate]])</f>
        <v>3183287800737.3472</v>
      </c>
      <c r="I47" s="5">
        <f>MAX(mileage[[#This Row],[1.0% Rate]:[3.0% Rate]])</f>
        <v>4602985090589.3379</v>
      </c>
      <c r="J47" s="5">
        <f>MIN(mileage[[#This Row],[1.0% Rate]:[3.0% Rate]])</f>
        <v>2020104469104.446</v>
      </c>
      <c r="K47" s="1" t="str">
        <f>IF(mileage[[#This Row],[Average]]&gt;3000000000000,"A",IF(mileage[[#This Row],[Average]]&gt;=2000000000000,"B","C"))</f>
        <v>A</v>
      </c>
    </row>
    <row r="48" spans="1:11" x14ac:dyDescent="0.25">
      <c r="A48">
        <v>2018</v>
      </c>
      <c r="B48" s="5">
        <v>3240325000000</v>
      </c>
      <c r="C48" s="5">
        <f t="shared" si="1"/>
        <v>2040305513795.4905</v>
      </c>
      <c r="D48" s="5">
        <f t="shared" si="2"/>
        <v>2522992428976.6797</v>
      </c>
      <c r="E48" s="5">
        <f t="shared" si="3"/>
        <v>3116617581811.0205</v>
      </c>
      <c r="F48" s="5">
        <f t="shared" si="4"/>
        <v>3845938563873.5557</v>
      </c>
      <c r="G48" s="5">
        <f t="shared" si="5"/>
        <v>4741074643307.0186</v>
      </c>
      <c r="H48" s="5">
        <f>AVERAGE(mileage[[#This Row],[1.0% Rate]:[3.0% Rate]])</f>
        <v>3253385746352.7529</v>
      </c>
      <c r="I48" s="5">
        <f>MAX(mileage[[#This Row],[1.0% Rate]:[3.0% Rate]])</f>
        <v>4741074643307.0186</v>
      </c>
      <c r="J48" s="5">
        <f>MIN(mileage[[#This Row],[1.0% Rate]:[3.0% Rate]])</f>
        <v>2040305513795.4905</v>
      </c>
      <c r="K48" s="1" t="str">
        <f>IF(mileage[[#This Row],[Average]]&gt;3000000000000,"A",IF(mileage[[#This Row],[Average]]&gt;=2000000000000,"B","C"))</f>
        <v>A</v>
      </c>
    </row>
    <row r="49" spans="1:11" x14ac:dyDescent="0.25">
      <c r="A49">
        <v>2019</v>
      </c>
      <c r="B49" s="5">
        <v>3260292000000</v>
      </c>
      <c r="C49" s="5">
        <f t="shared" si="1"/>
        <v>2060708568933.4453</v>
      </c>
      <c r="D49" s="5">
        <f t="shared" si="2"/>
        <v>2560837315411.3296</v>
      </c>
      <c r="E49" s="5">
        <f t="shared" si="3"/>
        <v>3178949933447.2412</v>
      </c>
      <c r="F49" s="5">
        <f t="shared" si="4"/>
        <v>3942087027970.394</v>
      </c>
      <c r="G49" s="5">
        <f t="shared" si="5"/>
        <v>4883306882606.2295</v>
      </c>
      <c r="H49" s="5">
        <f>AVERAGE(mileage[[#This Row],[1.0% Rate]:[3.0% Rate]])</f>
        <v>3325177945673.728</v>
      </c>
      <c r="I49" s="5">
        <f>MAX(mileage[[#This Row],[1.0% Rate]:[3.0% Rate]])</f>
        <v>4883306882606.2295</v>
      </c>
      <c r="J49" s="5">
        <f>MIN(mileage[[#This Row],[1.0% Rate]:[3.0% Rate]])</f>
        <v>2060708568933.4453</v>
      </c>
      <c r="K49" s="1" t="str">
        <f>IF(mileage[[#This Row],[Average]]&gt;3000000000000,"A",IF(mileage[[#This Row],[Average]]&gt;=2000000000000,"B","C"))</f>
        <v>A</v>
      </c>
    </row>
    <row r="50" spans="1:11" x14ac:dyDescent="0.25">
      <c r="A50">
        <v>2020</v>
      </c>
      <c r="B50" s="5">
        <v>2829361000000</v>
      </c>
      <c r="C50" s="5">
        <f t="shared" si="1"/>
        <v>2081315654622.7798</v>
      </c>
      <c r="D50" s="5">
        <f t="shared" si="2"/>
        <v>2599249875142.4995</v>
      </c>
      <c r="E50" s="5">
        <f t="shared" si="3"/>
        <v>3242528932116.186</v>
      </c>
      <c r="F50" s="5">
        <f t="shared" si="4"/>
        <v>4040639203669.6533</v>
      </c>
      <c r="G50" s="5">
        <f t="shared" si="5"/>
        <v>5029806089084.417</v>
      </c>
      <c r="H50" s="5">
        <f>AVERAGE(mileage[[#This Row],[1.0% Rate]:[3.0% Rate]])</f>
        <v>3398707950927.1069</v>
      </c>
      <c r="I50" s="5">
        <f>MAX(mileage[[#This Row],[1.0% Rate]:[3.0% Rate]])</f>
        <v>5029806089084.417</v>
      </c>
      <c r="J50" s="5">
        <f>MIN(mileage[[#This Row],[1.0% Rate]:[3.0% Rate]])</f>
        <v>2081315654622.7798</v>
      </c>
      <c r="K50" s="1" t="str">
        <f>IF(mileage[[#This Row],[Average]]&gt;3000000000000,"A",IF(mileage[[#This Row],[Average]]&gt;=2000000000000,"B","C"))</f>
        <v>A</v>
      </c>
    </row>
    <row r="51" spans="1:11" x14ac:dyDescent="0.25">
      <c r="A51" t="s">
        <v>7</v>
      </c>
      <c r="B51" s="5">
        <f>SUBTOTAL(101,mileage[Vehicle Miles Traveled])</f>
        <v>2432602695652.1738</v>
      </c>
      <c r="C51" s="5">
        <f>SUBTOTAL(101,mileage[1.0% Rate])</f>
        <v>1678377850367.4063</v>
      </c>
      <c r="D51" s="5">
        <f>SUBTOTAL(101,mileage[1.5% Rate])</f>
        <v>1895889309086.4434</v>
      </c>
      <c r="E51" s="5">
        <f>SUBTOTAL(101,mileage[2.0% Rate])</f>
        <v>2149244033433.1609</v>
      </c>
      <c r="F51" s="5">
        <f>SUBTOTAL(101,mileage[2.5% Rate])</f>
        <v>2444852333705.5698</v>
      </c>
      <c r="G51" s="5">
        <f>SUBTOTAL(101,mileage[3.0% Rate])</f>
        <v>2790308167939.8154</v>
      </c>
      <c r="H51" s="5"/>
      <c r="I51" s="5"/>
      <c r="J51" s="5"/>
    </row>
  </sheetData>
  <mergeCells count="2">
    <mergeCell ref="A1:K1"/>
    <mergeCell ref="A3:B3"/>
  </mergeCells>
  <conditionalFormatting sqref="B5:G5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6C89-FE0B-4E73-8D1E-243C7F72C39B}">
  <dimension ref="A1:B6"/>
  <sheetViews>
    <sheetView tabSelected="1" topLeftCell="A5" workbookViewId="0">
      <selection activeCell="B7" sqref="B7"/>
    </sheetView>
  </sheetViews>
  <sheetFormatPr defaultRowHeight="15" x14ac:dyDescent="0.25"/>
  <cols>
    <col min="1" max="1" width="17" style="10" bestFit="1" customWidth="1"/>
    <col min="2" max="2" width="100.7109375" style="12" customWidth="1"/>
  </cols>
  <sheetData>
    <row r="1" spans="1:2" s="8" customFormat="1" x14ac:dyDescent="0.25">
      <c r="A1" s="9" t="s">
        <v>20</v>
      </c>
      <c r="B1" s="11" t="s">
        <v>21</v>
      </c>
    </row>
    <row r="2" spans="1:2" ht="110.1" customHeight="1" x14ac:dyDescent="0.25">
      <c r="A2" s="10" t="s">
        <v>22</v>
      </c>
      <c r="B2" s="12" t="s">
        <v>23</v>
      </c>
    </row>
    <row r="3" spans="1:2" ht="110.1" customHeight="1" x14ac:dyDescent="0.25">
      <c r="A3" s="10" t="s">
        <v>24</v>
      </c>
      <c r="B3" s="12" t="s">
        <v>25</v>
      </c>
    </row>
    <row r="4" spans="1:2" ht="110.1" customHeight="1" x14ac:dyDescent="0.25">
      <c r="A4" s="10" t="s">
        <v>26</v>
      </c>
      <c r="B4" s="12" t="s">
        <v>27</v>
      </c>
    </row>
    <row r="5" spans="1:2" ht="110.1" customHeight="1" x14ac:dyDescent="0.25">
      <c r="A5" s="10" t="s">
        <v>28</v>
      </c>
      <c r="B5" s="12" t="s">
        <v>29</v>
      </c>
    </row>
    <row r="6" spans="1:2" ht="110.1" customHeight="1" x14ac:dyDescent="0.25">
      <c r="A6" s="10" t="s">
        <v>30</v>
      </c>
      <c r="B6" s="12"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I E A A B Q S w M E F A A C A A g A T F q 7 U k 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T F q 7 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x a u 1 K C p u D S X A E A A K 8 C A A A T A B w A R m 9 y b X V s Y X M v U 2 V j d G l v b j E u b S C i G A A o o B Q A A A A A A A A A A A A A A A A A A A A A A A A A A A B 1 U V 1 L w z A U f S / 0 P 4 S K 0 E F W b H U + O P o w O k U f J m q n I K s P W X u 3 B f N R k r Q 6 x v 6 7 q S 1 M 2 Z q X J O e c e + 6 5 i Y b c U C l Q 2 u 7 h 2 H V c R 2 + I g g J x y o C s A c W I g X E d Z F c q K 5 U 3 S K L r Y C r z i o M w / p 0 V B o k U x l 6 0 7 y U 3 2 a s G p b N l K b + A s W w K + t P I M i u I I c O V F e s h q H B Y c 1 N m X Z M g 1 7 U 3 w I s p M M q p A R V 7 2 M M o k a z i Q s d h i N G t y G V B x T o O o 1 G E 0 X M l D a R m y y A + H I N H K e B j g N u 0 Z 9 6 T k t x y B b o H U t h I n o 0 + J 0 s r 7 J g O 9 9 v B M F p 0 + I S x N C e M K B 0 b V f 2 1 T D Z E r K 3 j f F v C w W 6 u i N A r q X i b u C G 1 f 6 I / 3 u 2 8 d y D K z v Y g z P V V 0 C j 3 G O 2 8 N 9 j Q n A G a N e + D r F 8 N D I p j X R h c n K M X Y u A U N e q j o v 6 q q L / q s r 9 q U o O y / 2 Y J Y y F k 4 N v 8 4 j P y T X n F j 3 E q T u I J I 1 r / Q / c D 1 6 H i 5 H O P f w B Q S w E C L Q A U A A I A C A B M W r t S T Y X j M K Q A A A D 1 A A A A E g A A A A A A A A A A A A A A A A A A A A A A Q 2 9 u Z m l n L 1 B h Y 2 t h Z 2 U u e G 1 s U E s B A i 0 A F A A C A A g A T F q 7 U g / K 6 a u k A A A A 6 Q A A A B M A A A A A A A A A A A A A A A A A 8 A A A A F t D b 2 5 0 Z W 5 0 X 1 R 5 c G V z X S 5 4 b W x Q S w E C L Q A U A A I A C A B M W r t S g q b g 0 l w B A A C v A g A A E w A A A A A A A A A A A A A A A A D h A Q A A R m 9 y b X V s Y X M v U 2 V j d G l v b j E u b V B L B Q Y A A A A A A w A D A M I A A A C 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U D g A A A A A A A P I N 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b W l s Z W F n 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S Z W N v d m V y e V R h c m d l d F N o Z W V 0 I i B W Y W x 1 Z T 0 i c 0 1 p b G V h Z 2 U i I C 8 + P E V u d H J 5 I F R 5 c G U 9 I l J l Y 2 9 2 Z X J 5 V G F y Z 2 V 0 Q 2 9 s d W 1 u I i B W Y W x 1 Z T 0 i b D E i I C 8 + P E V u d H J 5 I F R 5 c G U 9 I l J l Y 2 9 2 Z X J 5 V G F y Z 2 V 0 U m 9 3 I i B W Y W x 1 Z T 0 i b D Q i I C 8 + P E V u d H J 5 I F R 5 c G U 9 I k Z p b G x U Y X J n Z X Q i I F Z h b H V l P S J z b W l s Z W F n Z S I g L z 4 8 R W 5 0 c n k g V H l w Z T 0 i R m l s b G V k Q 2 9 t c G x l d G V S Z X N 1 b H R U b 1 d v c m t z a G V l d C I g V m F s d W U 9 I m w x I i A v P j x F b n R y e S B U e X B l P S J B Z G R l Z F R v R G F 0 Y U 1 v Z G V s I i B W Y W x 1 Z T 0 i b D A i I C 8 + P E V u d H J 5 I F R 5 c G U 9 I k Z p b G x D b 3 V u d C I g V m F s d W U 9 I m w 0 N i I g L z 4 8 R W 5 0 c n k g V H l w Z T 0 i R m l s b E V y c m 9 y Q 2 9 k Z S I g V m F s d W U 9 I n N V b m t u b 3 d u I i A v P j x F b n R y e S B U e X B l P S J G a W x s R X J y b 3 J D b 3 V u d C I g V m F s d W U 9 I m w w I i A v P j x F b n R y e S B U e X B l P S J G a W x s T G F z d F V w Z G F 0 Z W Q i I F Z h b H V l P S J k M j A y M S 0 w N S 0 y N 1 Q x N T o x O D o y N S 4 w M T I x M D Q 2 W i I g L z 4 8 R W 5 0 c n k g V H l w Z T 0 i R m l s b E N v b H V t b l R 5 c G V z I i B W Y W x 1 Z T 0 i c 0 F 3 T U R B d 0 1 E Q X d Z R 0 J n W T 0 i I C 8 + P E V u d H J 5 I F R 5 c G U 9 I k Z p b G x D b 2 x 1 b W 5 O Y W 1 l c y I g V m F s d W U 9 I n N b J n F 1 b 3 Q 7 W W V h c i Z x d W 9 0 O y w m c X V v d D t W Z W h p Y 2 x l I E 1 p b G V z I F R y Y X Z l b G V k J n F 1 b 3 Q 7 L C Z x d W 9 0 O z E u M C U g U m F 0 Z S Z x d W 9 0 O y w m c X V v d D s x L j U l I F J h d G U m c X V v d D s s J n F 1 b 3 Q 7 M i 4 w J S B S Y X R l J n F 1 b 3 Q 7 L C Z x d W 9 0 O z I u N S U g U m F 0 Z S Z x d W 9 0 O y w m c X V v d D s z L j A l I F J h d G U m c X V v d D s s J n F 1 b 3 Q 7 Q X Z l c m F n Z S Z x d W 9 0 O y w m c X V v d D t N Y X h p b X V t J n F 1 b 3 Q 7 L C Z x d W 9 0 O 0 1 p b m l t d W 0 m c X V v d D s s J n F 1 b 3 Q 7 Q 2 x h c 3 M 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b W l s Z W F n Z S 9 D a G F u Z 2 V k I F R 5 c G U u e 1 l l Y X I s M H 0 m c X V v d D s s J n F 1 b 3 Q 7 U 2 V j d G l v b j E v b W l s Z W F n Z S 9 D a G F u Z 2 V k I F R 5 c G U u e 1 Z l a G l j b G U g T W l s Z X M g V H J h d m V s Z W Q s M X 0 m c X V v d D s s J n F 1 b 3 Q 7 U 2 V j d G l v b j E v b W l s Z W F n Z S 9 D a G F u Z 2 V k I F R 5 c G U u e z E u M C U g U m F 0 Z S w y f S Z x d W 9 0 O y w m c X V v d D t T Z W N 0 a W 9 u M S 9 t a W x l Y W d l L 0 N o Y W 5 n Z W Q g V H l w Z S 5 7 M S 4 1 J S B S Y X R l L D N 9 J n F 1 b 3 Q 7 L C Z x d W 9 0 O 1 N l Y 3 R p b 2 4 x L 2 1 p b G V h Z 2 U v Q 2 h h b m d l Z C B U e X B l L n s y L j A l I F J h d G U s N H 0 m c X V v d D s s J n F 1 b 3 Q 7 U 2 V j d G l v b j E v b W l s Z W F n Z S 9 D a G F u Z 2 V k I F R 5 c G U u e z I u N S U g U m F 0 Z S w 1 f S Z x d W 9 0 O y w m c X V v d D t T Z W N 0 a W 9 u M S 9 t a W x l Y W d l L 0 N o Y W 5 n Z W Q g V H l w Z S 5 7 M y 4 w J S B S Y X R l L D Z 9 J n F 1 b 3 Q 7 L C Z x d W 9 0 O 1 N l Y 3 R p b 2 4 x L 2 1 p b G V h Z 2 U v Q 2 h h b m d l Z C B U e X B l L n t B d m V y Y W d l L D d 9 J n F 1 b 3 Q 7 L C Z x d W 9 0 O 1 N l Y 3 R p b 2 4 x L 2 1 p b G V h Z 2 U v Q 2 h h b m d l Z C B U e X B l L n t N Y X h p b X V t L D h 9 J n F 1 b 3 Q 7 L C Z x d W 9 0 O 1 N l Y 3 R p b 2 4 x L 2 1 p b G V h Z 2 U v Q 2 h h b m d l Z C B U e X B l L n t N a W 5 p b X V t L D l 9 J n F 1 b 3 Q 7 L C Z x d W 9 0 O 1 N l Y 3 R p b 2 4 x L 2 1 p b G V h Z 2 U v Q 2 h h b m d l Z C B U e X B l L n t D b G F z c y w x M H 0 m c X V v d D t d L C Z x d W 9 0 O 0 N v b H V t b k N v d W 5 0 J n F 1 b 3 Q 7 O j E x L C Z x d W 9 0 O 0 t l e U N v b H V t b k 5 h b W V z J n F 1 b 3 Q 7 O l t d L C Z x d W 9 0 O 0 N v b H V t b k l k Z W 5 0 a X R p Z X M m c X V v d D s 6 W y Z x d W 9 0 O 1 N l Y 3 R p b 2 4 x L 2 1 p b G V h Z 2 U v Q 2 h h b m d l Z C B U e X B l L n t Z Z W F y L D B 9 J n F 1 b 3 Q 7 L C Z x d W 9 0 O 1 N l Y 3 R p b 2 4 x L 2 1 p b G V h Z 2 U v Q 2 h h b m d l Z C B U e X B l L n t W Z W h p Y 2 x l I E 1 p b G V z I F R y Y X Z l b G V k L D F 9 J n F 1 b 3 Q 7 L C Z x d W 9 0 O 1 N l Y 3 R p b 2 4 x L 2 1 p b G V h Z 2 U v Q 2 h h b m d l Z C B U e X B l L n s x L j A l I F J h d G U s M n 0 m c X V v d D s s J n F 1 b 3 Q 7 U 2 V j d G l v b j E v b W l s Z W F n Z S 9 D a G F u Z 2 V k I F R 5 c G U u e z E u N S U g U m F 0 Z S w z f S Z x d W 9 0 O y w m c X V v d D t T Z W N 0 a W 9 u M S 9 t a W x l Y W d l L 0 N o Y W 5 n Z W Q g V H l w Z S 5 7 M i 4 w J S B S Y X R l L D R 9 J n F 1 b 3 Q 7 L C Z x d W 9 0 O 1 N l Y 3 R p b 2 4 x L 2 1 p b G V h Z 2 U v Q 2 h h b m d l Z C B U e X B l L n s y L j U l I F J h d G U s N X 0 m c X V v d D s s J n F 1 b 3 Q 7 U 2 V j d G l v b j E v b W l s Z W F n Z S 9 D a G F u Z 2 V k I F R 5 c G U u e z M u M C U g U m F 0 Z S w 2 f S Z x d W 9 0 O y w m c X V v d D t T Z W N 0 a W 9 u M S 9 t a W x l Y W d l L 0 N o Y W 5 n Z W Q g V H l w Z S 5 7 Q X Z l c m F n Z S w 3 f S Z x d W 9 0 O y w m c X V v d D t T Z W N 0 a W 9 u M S 9 t a W x l Y W d l L 0 N o Y W 5 n Z W Q g V H l w Z S 5 7 T W F 4 a W 1 1 b S w 4 f S Z x d W 9 0 O y w m c X V v d D t T Z W N 0 a W 9 u M S 9 t a W x l Y W d l L 0 N o Y W 5 n Z W Q g V H l w Z S 5 7 T W l u a W 1 1 b S w 5 f S Z x d W 9 0 O y w m c X V v d D t T Z W N 0 a W 9 u M S 9 t a W x l Y W d l L 0 N o Y W 5 n Z W Q g V H l w Z S 5 7 Q 2 x h c 3 M s M T B 9 J n F 1 b 3 Q 7 X S w m c X V v d D t S Z W x h d G l v b n N o a X B J b m Z v J n F 1 b 3 Q 7 O l t d f S I g L z 4 8 L 1 N 0 Y W J s Z U V u d H J p Z X M + P C 9 J d G V t P j x J d G V t P j x J d G V t T G 9 j Y X R p b 2 4 + P E l 0 Z W 1 U e X B l P k Z v c m 1 1 b G E 8 L 0 l 0 Z W 1 U e X B l P j x J d G V t U G F 0 a D 5 T Z W N 0 a W 9 u M S 9 t a W x l Y W d l L 1 N v d X J j Z T w v S X R l b V B h d G g + P C 9 J d G V t T G 9 j Y X R p b 2 4 + P F N 0 Y W J s Z U V u d H J p Z X M g L z 4 8 L 0 l 0 Z W 0 + P E l 0 Z W 0 + P E l 0 Z W 1 M b 2 N h d G l v b j 4 8 S X R l b V R 5 c G U + R m 9 y b X V s Y T w v S X R l b V R 5 c G U + P E l 0 Z W 1 Q Y X R o P l N l Y 3 R p b 2 4 x L 2 1 p b G V h Z 2 U v U H J v b W 9 0 Z W Q l M j B I Z W F k Z X J z P C 9 J d G V t U G F 0 a D 4 8 L 0 l 0 Z W 1 M b 2 N h d G l v b j 4 8 U 3 R h Y m x l R W 5 0 c m l l c y A v P j w v S X R l b T 4 8 S X R l b T 4 8 S X R l b U x v Y 2 F 0 a W 9 u P j x J d G V t V H l w Z T 5 G b 3 J t d W x h P C 9 J d G V t V H l w Z T 4 8 S X R l b V B h d G g + U 2 V j d G l v b j E v b W l s Z W F n Z S 9 D a G F u Z 2 V k J T I w V H l w Z T w v S X R l b V B h d G g + P C 9 J d G V t T G 9 j Y X R p b 2 4 + P F N 0 Y W J s Z U V u d H J p Z X M g L z 4 8 L 0 l 0 Z W 0 + P C 9 J d G V t c z 4 8 L 0 x v Y 2 F s U G F j a 2 F n Z U 1 l d G F k Y X R h R m l s Z T 4 W A A A A U E s F B g A A A A A A A A A A A A A A A A A A A A A A A N o A A A A B A A A A 0 I y d 3 w E V 0 R G M e g D A T 8 K X 6 w E A A A C v Y Z t o l y v u T b V j S x f L k v p v A A A A A A I A A A A A A A N m A A D A A A A A E A A A A A c 5 J V L 1 H G e m x W H s X A 2 l m j A A A A A A B I A A A K A A A A A Q A A A A T Z h s r h u T U C a E f 7 o 2 B t G a J 1 A A A A A F A M R H l Q Y t D p 5 A P 0 k r I p R U s x V P / T Y d / z Q q 7 m a z J T B Q c I i T s U b F 1 p x x j i L 2 w + v B m w p H o D K + F y V x J w w B F 8 w u q U a l E y 1 K O d P P H S D s U k C 8 M 8 c g k R Q A A A A O A D m s H F c V U c d Y o M l j H i 3 E 3 g v Y 6 A = = < / D a t a M a s h u p > 
</file>

<file path=customXml/itemProps1.xml><?xml version="1.0" encoding="utf-8"?>
<ds:datastoreItem xmlns:ds="http://schemas.openxmlformats.org/officeDocument/2006/customXml" ds:itemID="{86679015-C4FD-4241-A471-97E8796B83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Mileage PivotTable</vt:lpstr>
      <vt:lpstr>Mileage</vt:lpstr>
      <vt:lpstr>Analysis Questions</vt:lpstr>
      <vt:lpstr>Mileage Chart</vt:lpstr>
    </vt:vector>
  </TitlesOfParts>
  <Company>West Virginia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Solution - Exam #1 Review: Vehicle Miles Traveled - Video Problem</dc:title>
  <dc:creator>CS101 Solution File</dc:creator>
  <dc:description>Solution - Exam #1 Review: Vehicle Miles Traveled - Video Problem</dc:description>
  <cp:lastModifiedBy>Brian M. Powell</cp:lastModifiedBy>
  <dcterms:created xsi:type="dcterms:W3CDTF">2021-05-27T15:14:37Z</dcterms:created>
  <dcterms:modified xsi:type="dcterms:W3CDTF">2021-05-27T17:37:29Z</dcterms:modified>
</cp:coreProperties>
</file>